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TA X PAGAR RECT\Reportes cuentas por pagar mensuales\2022\ABRIL\"/>
    </mc:Choice>
  </mc:AlternateContent>
  <xr:revisionPtr revIDLastSave="0" documentId="13_ncr:1_{B81CD807-C90B-471F-93F0-05C83CAE589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oja1" sheetId="3" r:id="rId1"/>
    <sheet name="NumeroDocumento" sheetId="1" r:id="rId2"/>
    <sheet name="Definicion" sheetId="2" r:id="rId3"/>
  </sheets>
  <definedNames>
    <definedName name="_xlnm._FilterDatabase" localSheetId="1" hidden="1">NumeroDocumento!$B$9:$J$105</definedName>
    <definedName name="_xlnm.Print_Area" localSheetId="1">NumeroDocumento!$A$1:$K$118</definedName>
    <definedName name="_xlnm.Print_Titles" localSheetId="1">NumeroDocumento!$9:$9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6" i="1" l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I106" i="1" l="1"/>
  <c r="H106" i="1"/>
</calcChain>
</file>

<file path=xl/sharedStrings.xml><?xml version="1.0" encoding="utf-8"?>
<sst xmlns="http://schemas.openxmlformats.org/spreadsheetml/2006/main" count="766" uniqueCount="357">
  <si>
    <t>Beneficiario</t>
  </si>
  <si>
    <t>Numero Documento</t>
  </si>
  <si>
    <t>IRIS ARMONIA PEÑA MINAYA</t>
  </si>
  <si>
    <t>REC-Pago NCF:B1500000050 d/f 02/03/2022, por legalización de documentos (ISFODOSU), OR-00252-2021.</t>
  </si>
  <si>
    <t>N</t>
  </si>
  <si>
    <t>02/03/2022</t>
  </si>
  <si>
    <t>06/04/2022</t>
  </si>
  <si>
    <t>1776</t>
  </si>
  <si>
    <t>ESMERALDA CACERES DE LOS SANTOS</t>
  </si>
  <si>
    <t>UM-Pago fact. No. 00001361, NCF: B1500000631, d/f 15/03/2022, solicitando 1er. pago de la orden de compra No. ISFODOSU-2021-00295, por el serv. de fumigación de todas las áreas int. y externas de este recinto UM.  Corresp. al mes de febrero 2022.</t>
  </si>
  <si>
    <t>15/03/2022</t>
  </si>
  <si>
    <t>08/04/2022</t>
  </si>
  <si>
    <t>1871</t>
  </si>
  <si>
    <t>José Augusto Díaz Porro</t>
  </si>
  <si>
    <t>JVM-Pago fact. No. 503 NCF:B1500000071 d/f 04/04/2022, corresp. a la adq. de materiales de limpieza y útiles de cocina para el recinto JVM. OR-00043-2022 RJVM.</t>
  </si>
  <si>
    <t>04/04/2022</t>
  </si>
  <si>
    <t>20/04/2022</t>
  </si>
  <si>
    <t>2055</t>
  </si>
  <si>
    <t>23/02/2022</t>
  </si>
  <si>
    <t>MANUEL ANTONIO ROSARIO ALMANZAR</t>
  </si>
  <si>
    <t>LNM-Segundo pago de la orden de compra No. ISFODOSU-2021-00220, por la compra de remanente de provisiones para uso de la alimentación de los estudiantes del recinto, Según análisis de pago, NCF: B1500000123 d/f 17/02/2022.</t>
  </si>
  <si>
    <t>17/02/2022</t>
  </si>
  <si>
    <t>1866</t>
  </si>
  <si>
    <t>21/02/2022</t>
  </si>
  <si>
    <t>28/03/2022</t>
  </si>
  <si>
    <t>COMPANIA DOMINICANA DE TELEFONOS C POR A</t>
  </si>
  <si>
    <t>REC-Pago NCF:B1500165754 d/f 10/04/2022 correspondiente a la cuenta 711982560, central general de Rectoría, Abril 2022.</t>
  </si>
  <si>
    <t>10/04/2022</t>
  </si>
  <si>
    <t>22/04/2022</t>
  </si>
  <si>
    <t>2112</t>
  </si>
  <si>
    <t>REC-Pago fact. NCF:B1500164876 d/f 28/03/2022, corresp. a la cuenta 751071915 sumaria de los Recintos, marzo 2022.</t>
  </si>
  <si>
    <t>13/04/2022</t>
  </si>
  <si>
    <t>1956</t>
  </si>
  <si>
    <t>REC-Pago fact. NCF:B1500165753 d/f 10/04/2022, corresp. a la cuenta 705001061 flotilla móvil del instituto  Abril 2022.</t>
  </si>
  <si>
    <t>2104</t>
  </si>
  <si>
    <t>REC-Pago fact. NCF:B1500165756 d/f 10/04/2022, correspondiente a la cuenta 734699053 líneas  Rectoría de internet móvil, Abril 2022.</t>
  </si>
  <si>
    <t>2114</t>
  </si>
  <si>
    <t>SEGUROS UNIVERSAL C POR A</t>
  </si>
  <si>
    <t>REC-Pago relación de facts. anexas, corresp. a contratación de seguro complementario para empleados del ISFODOSU, mes de abril 2022.</t>
  </si>
  <si>
    <t>18/03/2022</t>
  </si>
  <si>
    <t>07/04/2022</t>
  </si>
  <si>
    <t>1810</t>
  </si>
  <si>
    <t>23/03/2022</t>
  </si>
  <si>
    <t>Editora Listin Diario, SA</t>
  </si>
  <si>
    <t>21/03/2022</t>
  </si>
  <si>
    <t>REC-Pago fact. B1500006740 d/f 01/04/2022, por concepto de serv. del proyecto educativo corresp. a la  XXIX que incluye semana de la Geografia.</t>
  </si>
  <si>
    <t>01/04/2022</t>
  </si>
  <si>
    <t>25/04/2022</t>
  </si>
  <si>
    <t>2153</t>
  </si>
  <si>
    <t>Almacenes El Encanto, S.A.S</t>
  </si>
  <si>
    <t>REC-Pago facts. según relación anexa, por adq. de remanentes para la alimentación de estudiantes del RLNM. OR-2019-302. Pago parcial.</t>
  </si>
  <si>
    <t>22/02/2022</t>
  </si>
  <si>
    <t>05/04/2022</t>
  </si>
  <si>
    <t>1755</t>
  </si>
  <si>
    <t>14/03/2022</t>
  </si>
  <si>
    <t>09/12/2021</t>
  </si>
  <si>
    <t>AGUA PLANETA AZUL C POR A</t>
  </si>
  <si>
    <t>REC-Pago facts. según relación anexa, por adq. de agua purificada, para la rectoría, OR-2021-0261, consumo parcial.</t>
  </si>
  <si>
    <t>24/02/2022</t>
  </si>
  <si>
    <t>26/04/2022</t>
  </si>
  <si>
    <t>2168</t>
  </si>
  <si>
    <t>08/03/2022</t>
  </si>
  <si>
    <t>10/03/2022</t>
  </si>
  <si>
    <t>Safeone Security Company, SRL</t>
  </si>
  <si>
    <t>REC-Pago por serv. de seguridad para los recintos del Inst. Sup. de Form. Doc. Salome Ureña. Según relación de facts., notas de débitos y créditos adjuntas. Cert. de contrato No. BS-0002560-2021. Adend-BS-4462-2022. cierre de contrato.</t>
  </si>
  <si>
    <t>01/09/2021</t>
  </si>
  <si>
    <t>2128</t>
  </si>
  <si>
    <t>06/10/2021</t>
  </si>
  <si>
    <t>01/11/2021</t>
  </si>
  <si>
    <t>01/12/2021</t>
  </si>
  <si>
    <t>05/01/2022</t>
  </si>
  <si>
    <t>03/02/2022</t>
  </si>
  <si>
    <t>01/03/2022</t>
  </si>
  <si>
    <t>REC-Pago por serv. de seguridad para los recintos del Inst. Sup. de Form. Doc. Salome Ureña., Según relación de facts y N/C adjunta. Cert. de Contr. No. BS-0002575-2021. Adenda BS-642-2022. Saldo.</t>
  </si>
  <si>
    <t>2124</t>
  </si>
  <si>
    <t>Teorema CE, SRL</t>
  </si>
  <si>
    <t>REC-Pago fact. B1500000557 d/f 21/03/2022, por contratación de capacitación programación SQL, dirigida a a Micro, pequeñas y medianas empresas(MIPYMES) según ORD-2021-240.</t>
  </si>
  <si>
    <t>28/04/2022</t>
  </si>
  <si>
    <t>2226</t>
  </si>
  <si>
    <t>Serclamed, SRL</t>
  </si>
  <si>
    <t>REC-Pago fact. NCF: B1500000148 d/f 08/12/2021, por adq. de equipos médicos para el recinto ( LNM) según OR-2021-0294.</t>
  </si>
  <si>
    <t>08/12/2021</t>
  </si>
  <si>
    <t>1668</t>
  </si>
  <si>
    <t>1669</t>
  </si>
  <si>
    <t>MAPFRE Salud ARS, S.A.</t>
  </si>
  <si>
    <t>REC-Pago NCF:B1500002623 d/f 01/04/2022, por seguro complementario para 93 empleados del ISFODOSU, mes abril de 2022 corresp. al periodo 01/04/2022 hasta el 30/04/2022.</t>
  </si>
  <si>
    <t>1757</t>
  </si>
  <si>
    <t>1739</t>
  </si>
  <si>
    <t>1747</t>
  </si>
  <si>
    <t>24/03/2022</t>
  </si>
  <si>
    <t>HUMANO SEGUROS S A</t>
  </si>
  <si>
    <t>REC-Pago ft. fact. No. B1500023000 d/f 01/04/2022, por seguro complementario para empleado del ISFODOSU, mes de Abril 2022, comprobante de pago No. 2517408.</t>
  </si>
  <si>
    <t>1687</t>
  </si>
  <si>
    <t>WINDTELECOM S A</t>
  </si>
  <si>
    <t>REC-Pago NCF: B1500009315 d/f 02/04/2022, corresp. a contrato de Internet. plus corresp. a Rectoría marzo 2022.</t>
  </si>
  <si>
    <t>02/04/2022</t>
  </si>
  <si>
    <t>1952</t>
  </si>
  <si>
    <t>11/03/2022</t>
  </si>
  <si>
    <t>REC-Pago NCF:B1500009335 d/f 11/04/22, corresp. a contrato de internet para el recinto(LNM) Abril 2022. por un monto US$2,043.89 a una tasa RD$ 55.1947 .</t>
  </si>
  <si>
    <t>11/04/2022</t>
  </si>
  <si>
    <t>2108</t>
  </si>
  <si>
    <t>02/02/2022</t>
  </si>
  <si>
    <t>30/03/2022</t>
  </si>
  <si>
    <t>BLAJIM SRL</t>
  </si>
  <si>
    <t>1745</t>
  </si>
  <si>
    <t>REC-Pago fact. No. B1500000200 d/f 10/02/2022, adq. de mesa de reuniones redonda, para la Rectoría, OR-004-2022.</t>
  </si>
  <si>
    <t>10/02/2022</t>
  </si>
  <si>
    <t>1750</t>
  </si>
  <si>
    <t>1751</t>
  </si>
  <si>
    <t>Agua Cristal, SA</t>
  </si>
  <si>
    <t>EMH-Pago fact. B1500034418 d/f 22/02/2022 por compra de botellones de agua, Recinto EMH, según OR-008/22.</t>
  </si>
  <si>
    <t>1664</t>
  </si>
  <si>
    <t>FEM-Pago relación de facts. anexas por la compra de agua purificada para el Recinto, 7mo pago de la OR-2020-00145.</t>
  </si>
  <si>
    <t>11/02/2022</t>
  </si>
  <si>
    <t>1792</t>
  </si>
  <si>
    <t>14/02/2022</t>
  </si>
  <si>
    <t>Muñoz Concepto Mobiliario, SRL</t>
  </si>
  <si>
    <t>27/04/2022</t>
  </si>
  <si>
    <t>2200</t>
  </si>
  <si>
    <t>REC-Pago fact. No. B1500001049 d/f 20/04/2022, adquisición de escritorio con terminación rectangular, silla P/visitantes, escritorio con terminación en melamina, para la Rectoría, LNM y JVM OR-003-2022.</t>
  </si>
  <si>
    <t>2204</t>
  </si>
  <si>
    <t>2205</t>
  </si>
  <si>
    <t>Hermosillo Comercial, SRL</t>
  </si>
  <si>
    <t>LNM-Saldo de la orden de compra No. ISFODOSU-2019-00593, por la compra de agua para uso de la alimentación de los estudiantes del recinto, según análisis de pago NCF: B1500001127 d/f 17/03/2022.</t>
  </si>
  <si>
    <t>17/03/2022</t>
  </si>
  <si>
    <t>29/04/2022</t>
  </si>
  <si>
    <t>2265</t>
  </si>
  <si>
    <t>REC-Pago facts. Según relación anexa, por adq. de alimentación masiva para los estudiantes de los recintos del ISFODOSU. Cert. BS-2060-2020, adenda MC-40-2021.</t>
  </si>
  <si>
    <t>02/12/2021</t>
  </si>
  <si>
    <t>1881</t>
  </si>
  <si>
    <t>Floristería Zuniflor, SRL</t>
  </si>
  <si>
    <t>FEM-Pago de fact. No. 10522 con NCF: B1500002097, d/f  09/03/2022, por la compra de flores cortadas para el día de la mujer, recinto FEM. Pago único de la OR-2022-00015.</t>
  </si>
  <si>
    <t>09/03/2022</t>
  </si>
  <si>
    <t>2228</t>
  </si>
  <si>
    <t>08/02/2022</t>
  </si>
  <si>
    <t>Sunix Petroleum, SRL</t>
  </si>
  <si>
    <t>EMH-Pago relación facts. por compra y reposición  de tickets de combustibles para consumo y diligencias del recinto EMH, según OR-366/21.</t>
  </si>
  <si>
    <t>2262</t>
  </si>
  <si>
    <t>22/03/2022</t>
  </si>
  <si>
    <t>J.C.Q, Ingeniería en Ascensores, SRL</t>
  </si>
  <si>
    <t>LNM-Pago NCF:B1500000442 d/f 04/03/2022 ,por los servicios de mantenimiento y/o reparación del ascensor, para mejor funcionamiento de las operatividad del Recinto según cert. BS-0007084-2021, OR-2020-00165.</t>
  </si>
  <si>
    <t>04/03/2022</t>
  </si>
  <si>
    <t>1765</t>
  </si>
  <si>
    <t>Empresas Miltin, SRL</t>
  </si>
  <si>
    <t>16/02/2022</t>
  </si>
  <si>
    <t>UM-Pago relación de facts. respectivamente, solicitando 4to pago de la OR- de compra ISFODOSU-2021-00182. por la adquisición de tickets de combustible para  uso de vehículos y gas propano para uso en la cocina de este Recinto,</t>
  </si>
  <si>
    <t>1958</t>
  </si>
  <si>
    <t>GTG Industrial, SRL</t>
  </si>
  <si>
    <t>EMH-Pago fact. NCF: B1500002341 d/f 18/03/2022, por la compra de artículos de limpieza e higiene, recinto EMH. según OR-21/22.</t>
  </si>
  <si>
    <t>2268</t>
  </si>
  <si>
    <t>27/01/2022</t>
  </si>
  <si>
    <t>1672</t>
  </si>
  <si>
    <t>FEM-Pago ft. No. FTG-4465 con NCF: B1500002239 d/f 27/01/2022, mas N/D B0300000011 d/f 16/02/2022, por error en precio, corresp. a la compra de artículos de cocina y exterior recinto. Pago único OR-2021-00258.</t>
  </si>
  <si>
    <t>18/04/2022</t>
  </si>
  <si>
    <t>1968</t>
  </si>
  <si>
    <t>1969</t>
  </si>
  <si>
    <t>Difo Eléctromecanica, SRL</t>
  </si>
  <si>
    <t>REC-Pago  fats. según  relación anexa, por servicios de mantenimiento preventivo y correctivo para aires acondicionados y equipos de refrigeración de la Rectoría, FEM y EMH. 8354-2021.</t>
  </si>
  <si>
    <t>2284</t>
  </si>
  <si>
    <t>CONSTRUCTORA PACHECO Y ASOCIADOS C POR A</t>
  </si>
  <si>
    <t>REC-Pago fact. B1500000130 d/f  04/02/2022, por serv. de instalación de plafones recinto FEM y LNM, según OR-2021-00382.</t>
  </si>
  <si>
    <t>04/02/2022</t>
  </si>
  <si>
    <t>2138</t>
  </si>
  <si>
    <t>FL&amp;M COMERCIAL, SRL</t>
  </si>
  <si>
    <t>FEM-Pago fact. con NCF: B1500000729 d/f 04/04/2022, corresp. a la compra de bomba centrifuga y tanque de agua. Pago único de la OR-2022-00054.</t>
  </si>
  <si>
    <t>2051</t>
  </si>
  <si>
    <t>Almacén Juan Maria Garcia, SRL</t>
  </si>
  <si>
    <t>REC-Pago fact. B1500000590 d/f 04/03/2022,  por adquisición de alimentos consolidada para el recintos del ISFODOSU.(LNM), según Cert. 1486-2020, adenda 12896/2021.</t>
  </si>
  <si>
    <t>1761</t>
  </si>
  <si>
    <t>Radio Net, SRL</t>
  </si>
  <si>
    <t>REC-Pago fact. NCF:B1500000209 d/f 02/02/22, por adquisición  de radío de comunicación para la Rectoría y los Recintos, según OR-2021-00341.</t>
  </si>
  <si>
    <t>1698</t>
  </si>
  <si>
    <t>Inversiones Tejeda Valera Inteval, SRL</t>
  </si>
  <si>
    <t>REC-Fact. No.. 692, NCF: B1500000334 d/f 16/02/22, por adq. de materiales gastables, corresp. al segundo trimestre dirigido a MIPYMES. Cert. BS-4388-2022. cierre de contrato.</t>
  </si>
  <si>
    <t>2156</t>
  </si>
  <si>
    <t>1941</t>
  </si>
  <si>
    <t>Daf Trading, SRL</t>
  </si>
  <si>
    <t>REC-Pago fact. B1500001025 d/f 08/04/2022, corresp. de transporte, según orden 2022-000413.</t>
  </si>
  <si>
    <t>2207</t>
  </si>
  <si>
    <t>Perfect Pest Control, SRL</t>
  </si>
  <si>
    <t>LNM-Decimo noveno pago de la OR-2019-00479,. por servicio de fumigación  en general de todos los niveles internos y externos en las diferentes áreas del recinto, Cert. BS-0005156-2021. análisis de pago, NCF: B1500000213 d/f 14/03/2022.</t>
  </si>
  <si>
    <t>2059</t>
  </si>
  <si>
    <t>GRANT P K DIESEL, EIRL</t>
  </si>
  <si>
    <t>REC-Pago NCF:B1500000179 d/f 25/02/2022, N/C B0400000028 por adq. de gasoil optimo para la planta eléctrica de la Rectoría OR-2021-21 cert. BS-2821-2021. Saldo.</t>
  </si>
  <si>
    <t>25/02/2022</t>
  </si>
  <si>
    <t>1954</t>
  </si>
  <si>
    <t>SABE MG, SRL</t>
  </si>
  <si>
    <t>REC-Pago fact. No. 1428, NCF:B1500001032 d/f 09/03/2022, correspondiente a servicio de catering para la actividad firma de convenio entre Intec y el  ISFODOSU según cert. BS-0012165-2021, OR. 00158-2021</t>
  </si>
  <si>
    <t>2277</t>
  </si>
  <si>
    <t>Cenpa Comercial, SRL</t>
  </si>
  <si>
    <t>REC-Pago facts. según relación anexa, por adq. de alimentos para los recintos del ISFODOSU. OR-No. 2019-009, Cert-No. BS-0001993-2020, Adend-BS-12131-2021-(Amortización  20% avance).</t>
  </si>
  <si>
    <t>1862</t>
  </si>
  <si>
    <t>1875</t>
  </si>
  <si>
    <t>1890</t>
  </si>
  <si>
    <t>15/02/2022</t>
  </si>
  <si>
    <t>28/02/2022</t>
  </si>
  <si>
    <t>CQ CONSTRUCCIONES, SRL</t>
  </si>
  <si>
    <t>REC-Avance del 20%, corresp. al remozamiento verja perimetral, vertedero y señaléticas y otras adecuaciones del FEM del ISFODOSU. Lote 3. Cert CO-0000384-2022.</t>
  </si>
  <si>
    <t>2192</t>
  </si>
  <si>
    <t>AH EDITORA OFFSET, SRL</t>
  </si>
  <si>
    <t>REC-Pago relación de facts. corresp. a servicio de impresiones de libros tomo I y II del libro valora ser neuro ética e invitaciones con sobres, Cont. 2021-312 Cert.0011371-2021.</t>
  </si>
  <si>
    <t>2063</t>
  </si>
  <si>
    <t>2062</t>
  </si>
  <si>
    <t>Sujeto 10, SRL</t>
  </si>
  <si>
    <t>REC-Pago fact. B1500000163 d/f 09/03/2022, por servicio filmación y edición de videos para diferentes actividades del ISFODOSU, OR-2021-00283 BS-0014157-2021</t>
  </si>
  <si>
    <t>1708</t>
  </si>
  <si>
    <t>Procomer, SRL</t>
  </si>
  <si>
    <t>18/02/2022</t>
  </si>
  <si>
    <t>1675</t>
  </si>
  <si>
    <t>07/03/2022</t>
  </si>
  <si>
    <t>REC-Pago relación de factura anexa, según servicio de mantenimientos y reparación de equipos industriales (cuarto frío) Recinto LNNM, cert. BS-0005159-2021, OR-2021-00059.</t>
  </si>
  <si>
    <t>1829</t>
  </si>
  <si>
    <t>DI Part, Partes y Mecánica Diesel, SRL</t>
  </si>
  <si>
    <t>EPH-Recinto 2- EPH-Santiago-contratación de servicio de mantenimiento y reparación de vehículo Nissan color Blanco, placa EI00804 y compra de dos Gomas.   Orden 2021-00067. Contrato BS-0005029-2021. Fact. No. 346 NCF: B1500000491 d/f 22/03/2022.</t>
  </si>
  <si>
    <t>2275</t>
  </si>
  <si>
    <t>EPH-Recinto 2- EPH-Santiago-contratación de servicio de mantenimiento y reparación de vehículos del recinto. Orden 2021-00067. Contrato BS-0005029-2021. (ver relación anexa facts).</t>
  </si>
  <si>
    <t>1720</t>
  </si>
  <si>
    <t>Dominican Hospitality Supply, DHS, SRL</t>
  </si>
  <si>
    <t>FEM-Pago fact. B1500000320 d/f 24/02/2022, compra alimentos recinto. Tercer pago de la OR-2021-00213.</t>
  </si>
  <si>
    <t>19/04/2022</t>
  </si>
  <si>
    <t>2031</t>
  </si>
  <si>
    <t>Hernandez Peguero &amp; Asociados, SRL</t>
  </si>
  <si>
    <t>REC-Pago NCF:B1500000258 d/f 02/03/2022, por servicio de notarización de (50) contratos para uso en el Recinto LNM, según analisis de pago, sexto pago de la OR-2020-00133.</t>
  </si>
  <si>
    <t>1754</t>
  </si>
  <si>
    <t>Ynomarag Comercial, SRL</t>
  </si>
  <si>
    <t>REC-Pago fact. NCF: B1500000243 d/f 30/03/2022, por la adquisición de Kits universitarios para los estudiantes del ISFODOSU. Cert. BS-2573-2022. Pago único.</t>
  </si>
  <si>
    <t>2288</t>
  </si>
  <si>
    <t>INVERSIONES DLP, SRL</t>
  </si>
  <si>
    <t>REC-Pago facts. según relación anexa, por adq. de alimentos para los recintos del ISFODOSU, Cert. No. BS-0001624-2020-Adenda BS-13036-2021(Amort. 20% avance).</t>
  </si>
  <si>
    <t>01/02/2022</t>
  </si>
  <si>
    <t>1998</t>
  </si>
  <si>
    <t>Express Servicios Logisticos ESLOGIST, EIRL</t>
  </si>
  <si>
    <t>JVM-Pago de fact. No. NCF: B1500000173 d/f 05/04/2022, correso. a la adq. de material de limpieza y útiles de cocina para el recinto. JVM. OR-00042-2022. RJVM.</t>
  </si>
  <si>
    <t>2150</t>
  </si>
  <si>
    <t>Target- Lux Lighting Dominicana, SRL</t>
  </si>
  <si>
    <t>REC-Pago ft. No. NCF&gt; B1500000204 d/f 07/03/2022, por la adq. de luminarias Led tipo estancia 36W para el FEM y la Rectoría. Según OR-2022-00012.</t>
  </si>
  <si>
    <t>1799</t>
  </si>
  <si>
    <t>Turistrans Transporte y Servicios, SRL</t>
  </si>
  <si>
    <t>REC-Pago ft. B1500000279 d/f 11/03/2022, corresp. a serv. de transporte para jornada de capacitación de la escuela de directores, según orden 2021-214 y Cert. No. BS-0013042-2021. Saldo.</t>
  </si>
  <si>
    <t>1878</t>
  </si>
  <si>
    <t>Brothers RSR Supply Offices, SRL</t>
  </si>
  <si>
    <t>REC-Pago fact. NCF: B1500000840 d/f 17/03/2022, adq. papel de impresión Bond 20, 8 1/2, para la jornada de formación del programa de Gestión de Organizaciones Educ. Pago único.</t>
  </si>
  <si>
    <t>2170</t>
  </si>
  <si>
    <t>Sulima Import,  SRL</t>
  </si>
  <si>
    <t>EMH-Pago fact. B1500000168 d/f 04/02/22, por compra de alimentos para los estudiantes, recinto EMH, según OR-192/21.</t>
  </si>
  <si>
    <t>1985</t>
  </si>
  <si>
    <t>Grupo Retmox, SRL</t>
  </si>
  <si>
    <t>EMH-Pago relación de facts., por fumigación general contra plagas, recinto EMH-según OR-80/21.</t>
  </si>
  <si>
    <t>2183</t>
  </si>
  <si>
    <t>Elilolea Food Services, SRL</t>
  </si>
  <si>
    <t>FEM-Pago fact.  NCF:B1500000147 d/f 28/02/2022 correspondiente a los servicios de refrigerios para diversas actividades desarrolladas de manera sabatina en nuestros recinto, 5to pago de la OR-2021-00157.</t>
  </si>
  <si>
    <t>2121</t>
  </si>
  <si>
    <t>Comercial Benzan Herrera, SRL</t>
  </si>
  <si>
    <t>UM-Pago fact.. 22003433, NCF: B1500000367, d/f 07/03/2022, solicitando 3er. pago de la orden de compra ISFODOSU-2021-00209, por la adq. de alimentos(remanente)para consumo de los estudiantes internos y semi internos  de este recinto UM.</t>
  </si>
  <si>
    <t>1801</t>
  </si>
  <si>
    <t>Sanfra Food &amp; Catering, S.R.L.</t>
  </si>
  <si>
    <t>2029</t>
  </si>
  <si>
    <t>REC-Pago fact. NCF: B1500000019 d/f 09/12/2021, por serv. de refrigerio para reunión plenaria junta de directores el martes 30/11/2022, salón Fco. Polanco de 8:00 AM a 12:00PM, según ORD-2021-023.</t>
  </si>
  <si>
    <t>2033</t>
  </si>
  <si>
    <t>2008</t>
  </si>
  <si>
    <t>Grupo Antace, SRL</t>
  </si>
  <si>
    <t>FEM-Pago fact. con NCF: B1500000018 d/f 28/02/2022, corresp. a la compra de alimentos. Primer pago de la OR-2021-00378.</t>
  </si>
  <si>
    <t>2002</t>
  </si>
  <si>
    <t>Jenaman Company, SRL</t>
  </si>
  <si>
    <t>FEM-Pago fact. B1500000013 d/f 15/03/2022, corresp. a la compra de alimentos primer pago(01) de la OR-2021-00376.</t>
  </si>
  <si>
    <t>2257</t>
  </si>
  <si>
    <t>ASOC DOM DE RECTORES D UNIVERSI</t>
  </si>
  <si>
    <t>REC-Pago fact. NCF: No. B1500000154 d/f 07/03/2022, por concepto de cuota de membresía corresp. a enero-diciembre 2022. según la orden de compra No. 2022-00013. Pago único.</t>
  </si>
  <si>
    <t>1858</t>
  </si>
  <si>
    <t>SEGURO NACIONAL DE SALUD</t>
  </si>
  <si>
    <t>REC-Pago de fact. NCF: B1500006116 d/f 23/03/22, corresp. a la contratación de seguro complementario empleados del ISFODOSU, mes de abril 2022  corresp. al periodo 01/04/2022   al 30/04/22.</t>
  </si>
  <si>
    <t>1807</t>
  </si>
  <si>
    <t>UNIVERSIDAD ISA</t>
  </si>
  <si>
    <t>REC-Pago fact. No. 00138483, NCF: B1500000510 d/f 20/01/2022, por uso y Goce compartido de algunas instalaciones físicas, previamente identificadas con el recinto EPH de ISFODOSU. según Cert. CI-109-2021. Rescindidas. Nueva Cert-CI-97-2022.</t>
  </si>
  <si>
    <t>20/01/2022</t>
  </si>
  <si>
    <t>2195</t>
  </si>
  <si>
    <t>FUNDACION CASA ARQUIDIOCESANA MARIA DE LA ALTAGRACIA, INC</t>
  </si>
  <si>
    <t>REC-Pago fact. No. 2022-03, B1500000037 d/f 07/04/2022, por serv. de hospedaje con alimentación, uso del gran salón, salones, según Fact. y recibido conforme anexo. Según Cert. No. CI-0000263-2021(Amort-del 20%).</t>
  </si>
  <si>
    <t>2142</t>
  </si>
  <si>
    <t>Ministerio Centro de Desarrollo Integral Pan de Vida INC</t>
  </si>
  <si>
    <t>UM-Pago fact. NCF. B1500000027 d/f 21/03/2022, solic. 7mo orden de compra No. OR-2019-14, por la adq. de agua embotellada para consumo de los estud. int. y semi internos de este recinto UM.</t>
  </si>
  <si>
    <t>2232</t>
  </si>
  <si>
    <t>Estructura definida</t>
  </si>
  <si>
    <t>Usuario</t>
  </si>
  <si>
    <t>40221172329-Jane B. Villar Diaz</t>
  </si>
  <si>
    <t>Reporte</t>
  </si>
  <si>
    <t>Reporte Dinámico de Imputaciones Beneficiarios</t>
  </si>
  <si>
    <t>Titulo</t>
  </si>
  <si>
    <t>Pago a proveedores al 31-04-2022</t>
  </si>
  <si>
    <t>Eliminar Ceros</t>
  </si>
  <si>
    <t>Agrupado</t>
  </si>
  <si>
    <t>Agrupaciones</t>
  </si>
  <si>
    <t>[Beneficiario, Concepto Formulario, Es Nomina Sueldo?, Etapa Libramiento?, Fch.Doc.Respaldo, Fch.FG.Terminado, Numero Documento]</t>
  </si>
  <si>
    <t>Columnas</t>
  </si>
  <si>
    <t>[Monto Bruto]</t>
  </si>
  <si>
    <t>Filtro definido</t>
  </si>
  <si>
    <t>********************</t>
  </si>
  <si>
    <t>-----------------&gt;F i l t r o   U s u a r i o&lt;-----------------</t>
  </si>
  <si>
    <t>Tipo Moneda</t>
  </si>
  <si>
    <t>Nacional</t>
  </si>
  <si>
    <t xml:space="preserve">Etapa </t>
  </si>
  <si>
    <t>Libramiento</t>
  </si>
  <si>
    <t>Hist. Registro</t>
  </si>
  <si>
    <t xml:space="preserve"> &gt;= 01/04/2022 08:00</t>
  </si>
  <si>
    <t xml:space="preserve"> &lt;= 30/04/2022 23:59</t>
  </si>
  <si>
    <t>-----------------&gt;F i l t r o   U s u a r i o  R e s t r i c c i o n e s  P o s i t i v a s&lt;-----------------</t>
  </si>
  <si>
    <t>-----------------&gt;F i l t r o   U s u a r i o  R e s t r i c c i o n e s  N e g a t i v a s&lt;-----------------</t>
  </si>
  <si>
    <t>-----------------&gt;F i l t r o   S e g u r i d a d&lt;-----------------</t>
  </si>
  <si>
    <t>Capí­tulo</t>
  </si>
  <si>
    <t>2022-0206-MINISTERIO DE EDUCACIÓN</t>
  </si>
  <si>
    <t>Cuentas Bancarias</t>
  </si>
  <si>
    <t>100010102384894-REPUBLICA DOMINICANA EN PESOS DOMINICANOS - BR</t>
  </si>
  <si>
    <t>100010102391041-REPUBLICA DOMINICANA US - BR</t>
  </si>
  <si>
    <t>100011002025696-OPERATIVA RECURSOS DIRECTOS INSTITUTO SUPERIOR DE FORMACION DOCENTE SALOME UREÑA</t>
  </si>
  <si>
    <t>100012480003951-FONDO REPONIBLE INSTITUTO SUPERIOR DE FORMACION DOCENTE SALOME UREÑA</t>
  </si>
  <si>
    <t>200030100001418-CUENTA REPUBLICA DOMINICANA - Euros BR</t>
  </si>
  <si>
    <t>22531000000000-CUENTA REPUBLICA DOMINICANA EN PESOS DOMINICANOS - BC</t>
  </si>
  <si>
    <t>23106211000017-CUENTA REPUBLICA DOMINICANA EN DERECHOS ESPECIALES DE GIRO</t>
  </si>
  <si>
    <t>23211000000000-CUENTA REPUBLICA DOMINICANA EN DOLARES ESTADOUNIDENSES - BC</t>
  </si>
  <si>
    <t>23211001000000-CUENTA REPUBLICA DOMINICANA EN EUROS - BC</t>
  </si>
  <si>
    <t>700010102384894-CUENTA CONTROL CUOTA MENSUAL DEL TESORO RD</t>
  </si>
  <si>
    <t>700010102391041-CUENTA CONTROL CUOTA MENSUAL DEL TESORO USD</t>
  </si>
  <si>
    <t>700030100001418-CUENTA CONTROL CUOTA MENSUAL DEL TESORO EURO</t>
  </si>
  <si>
    <t>73106211000017-CUENTA CONTROL CUOTA MENSUAL DEL TESORO DEG</t>
  </si>
  <si>
    <t>800010102384894-CUENTA DE INVERSIONES</t>
  </si>
  <si>
    <t>99600832484-TRANSFERENCIA EN PROCESO UNIDAD DE ANÁLISIS FINANCIERO</t>
  </si>
  <si>
    <t>DO37TENA00023106211500010016-CUENTA UNICA EN EUROS LBTR - BC</t>
  </si>
  <si>
    <t>DO64TENA0002310621150001001-CUENTA REPUBLICA DOMINICANA EN DOLARES ESTADOUNIDENSES - BC</t>
  </si>
  <si>
    <t>DO64TENA00023106211500010015-CUENTA REPUBLICA DOMINICANA EN DOLARES ESTADOUNIDENSES - BC</t>
  </si>
  <si>
    <t>DAF</t>
  </si>
  <si>
    <t>2022-0206-01-01-MINISTERIO DE EDUCACION</t>
  </si>
  <si>
    <t>Entidad Contable</t>
  </si>
  <si>
    <t>3-Poder Ejecutivo</t>
  </si>
  <si>
    <t>SubCapitulo</t>
  </si>
  <si>
    <t>2022-0206-01-MINISTERIO DE EDUCACION</t>
  </si>
  <si>
    <t>Unidad Ejecutora</t>
  </si>
  <si>
    <t>2022-0206-01-01-0008-INSTITUTO SUPERIOR DE FORMACIÓN DOCENTE  SALOME UREÑA</t>
  </si>
  <si>
    <t>No.</t>
  </si>
  <si>
    <t>Fecha Documento de Pago</t>
  </si>
  <si>
    <t>Fecha de la Factura</t>
  </si>
  <si>
    <t>Concepto</t>
  </si>
  <si>
    <t>Monto Facturado RD$</t>
  </si>
  <si>
    <t>Monto Pagado RD$</t>
  </si>
  <si>
    <t>Estado</t>
  </si>
  <si>
    <t>Fecha estimada de Pago</t>
  </si>
  <si>
    <t>INSTITUTO SUPERIOR DE FORMACION DOCENTE SALOME UREÑA</t>
  </si>
  <si>
    <t xml:space="preserve">Corresp. Abril 2022 </t>
  </si>
  <si>
    <t>Fecha de creación</t>
  </si>
  <si>
    <t>PAGO A PROVEEDORES AL 30 DE ABRIL 2022</t>
  </si>
  <si>
    <t>Etiquetas de fila</t>
  </si>
  <si>
    <t>Total general</t>
  </si>
  <si>
    <t>Suma de Monto Facturado RD$</t>
  </si>
  <si>
    <t>Monto Pendiente RD$</t>
  </si>
  <si>
    <t>Pagado</t>
  </si>
  <si>
    <t>TOTAL GENERAL</t>
  </si>
  <si>
    <t>LIC JOSE ERNESTO JIMENEZ</t>
  </si>
  <si>
    <t>DIRECTOR FINANCIERO, ISFODOSU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</si>
</sst>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0"/>
      <name val="Times New Roman"/>
      <family val="1"/>
    </font>
    <font>
      <sz val="14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8">
    <xf numFmtId="0" fontId="0" fillId="0" borderId="0" xfId="0"/>
    <xf numFmtId="49" fontId="1" fillId="2" borderId="2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43" fontId="0" fillId="0" borderId="0" xfId="1" applyFont="1"/>
    <xf numFmtId="0" fontId="4" fillId="0" borderId="0" xfId="0" applyFont="1"/>
    <xf numFmtId="0" fontId="6" fillId="0" borderId="0" xfId="0" applyFont="1"/>
    <xf numFmtId="0" fontId="6" fillId="3" borderId="0" xfId="0" applyFont="1" applyFill="1" applyAlignment="1">
      <alignment horizontal="center" vertical="center" wrapText="1"/>
    </xf>
    <xf numFmtId="43" fontId="6" fillId="3" borderId="0" xfId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15" fontId="6" fillId="3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15" fontId="6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3" fontId="6" fillId="3" borderId="7" xfId="1" applyFont="1" applyFill="1" applyBorder="1" applyAlignment="1">
      <alignment horizontal="center" vertical="center" wrapText="1"/>
    </xf>
    <xf numFmtId="0" fontId="6" fillId="3" borderId="0" xfId="0" applyFont="1" applyFill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6" fillId="3" borderId="3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14" fontId="6" fillId="3" borderId="0" xfId="0" applyNumberFormat="1" applyFont="1" applyFill="1" applyAlignment="1">
      <alignment horizontal="center" vertical="center" wrapText="1"/>
    </xf>
    <xf numFmtId="14" fontId="6" fillId="3" borderId="0" xfId="0" applyNumberFormat="1" applyFont="1" applyFill="1"/>
    <xf numFmtId="0" fontId="6" fillId="3" borderId="1" xfId="0" applyNumberFormat="1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/>
    </xf>
    <xf numFmtId="43" fontId="6" fillId="3" borderId="0" xfId="1" applyFont="1" applyFill="1"/>
    <xf numFmtId="0" fontId="0" fillId="0" borderId="0" xfId="0" pivotButton="1"/>
    <xf numFmtId="0" fontId="0" fillId="0" borderId="0" xfId="0" applyAlignment="1">
      <alignment horizontal="left"/>
    </xf>
    <xf numFmtId="0" fontId="6" fillId="3" borderId="10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49" fontId="12" fillId="5" borderId="11" xfId="0" applyNumberFormat="1" applyFont="1" applyFill="1" applyBorder="1" applyAlignment="1">
      <alignment horizontal="left" vertical="center"/>
    </xf>
    <xf numFmtId="15" fontId="12" fillId="5" borderId="12" xfId="0" applyNumberFormat="1" applyFont="1" applyFill="1" applyBorder="1" applyAlignment="1">
      <alignment horizontal="left" vertical="center"/>
    </xf>
    <xf numFmtId="49" fontId="12" fillId="5" borderId="12" xfId="0" applyNumberFormat="1" applyFont="1" applyFill="1" applyBorder="1" applyAlignment="1">
      <alignment horizontal="left" vertical="center"/>
    </xf>
    <xf numFmtId="43" fontId="12" fillId="5" borderId="12" xfId="1" applyFont="1" applyFill="1" applyBorder="1" applyAlignment="1">
      <alignment horizontal="left" vertical="center"/>
    </xf>
    <xf numFmtId="43" fontId="13" fillId="5" borderId="12" xfId="0" applyNumberFormat="1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left" vertical="center"/>
    </xf>
    <xf numFmtId="14" fontId="12" fillId="5" borderId="13" xfId="0" applyNumberFormat="1" applyFont="1" applyFill="1" applyBorder="1" applyAlignment="1">
      <alignment horizontal="left" vertical="center"/>
    </xf>
    <xf numFmtId="0" fontId="12" fillId="3" borderId="0" xfId="0" applyFont="1" applyFill="1" applyAlignment="1">
      <alignment horizontal="center" vertical="center" wrapText="1"/>
    </xf>
    <xf numFmtId="43" fontId="12" fillId="3" borderId="0" xfId="1" applyFont="1" applyFill="1" applyAlignment="1">
      <alignment horizontal="center" vertical="center" wrapText="1"/>
    </xf>
    <xf numFmtId="49" fontId="14" fillId="4" borderId="4" xfId="0" applyNumberFormat="1" applyFont="1" applyFill="1" applyBorder="1" applyAlignment="1">
      <alignment horizontal="center" vertical="center" wrapText="1"/>
    </xf>
    <xf numFmtId="49" fontId="14" fillId="4" borderId="5" xfId="0" applyNumberFormat="1" applyFont="1" applyFill="1" applyBorder="1" applyAlignment="1">
      <alignment horizontal="center" vertical="center" wrapText="1"/>
    </xf>
    <xf numFmtId="43" fontId="14" fillId="4" borderId="5" xfId="1" applyFont="1" applyFill="1" applyBorder="1" applyAlignment="1">
      <alignment horizontal="center" vertical="center" wrapText="1"/>
    </xf>
    <xf numFmtId="43" fontId="15" fillId="4" borderId="5" xfId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14" fontId="15" fillId="4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1" fillId="2" borderId="2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numFmt numFmtId="19" formatCode="d/m/yyyy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19" formatCode="d/m/yyyy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4"/>
        <color indexed="8"/>
        <name val="Times New Roman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483568</xdr:colOff>
      <xdr:row>0</xdr:row>
      <xdr:rowOff>50132</xdr:rowOff>
    </xdr:from>
    <xdr:ext cx="892711" cy="1047750"/>
    <xdr:pic>
      <xdr:nvPicPr>
        <xdr:cNvPr id="2" name="Imagen 1">
          <a:extLst>
            <a:ext uri="{FF2B5EF4-FFF2-40B4-BE49-F238E27FC236}">
              <a16:creationId xmlns:a16="http://schemas.microsoft.com/office/drawing/2014/main" id="{3A03F62C-3F26-4E1B-915F-D40529CA4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9418" y="50132"/>
          <a:ext cx="892711" cy="1047750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e Bernalys Villar Diaz" refreshedDate="44687.637617129629" createdVersion="7" refreshedVersion="7" minRefreshableVersion="3" recordCount="124" xr:uid="{00000000-000A-0000-FFFF-FFFF01000000}">
  <cacheSource type="worksheet">
    <worksheetSource name="Tabla1"/>
  </cacheSource>
  <cacheFields count="11">
    <cacheField name="No." numFmtId="0">
      <sharedItems containsSemiMixedTypes="0" containsString="0" containsNumber="1" containsInteger="1" minValue="1" maxValue="124"/>
    </cacheField>
    <cacheField name="Fecha Documento de Pago" numFmtId="15">
      <sharedItems/>
    </cacheField>
    <cacheField name="Numero Documento" numFmtId="49">
      <sharedItems count="130">
        <s v="1776"/>
        <s v="1871"/>
        <s v="2055"/>
        <s v="1866"/>
        <s v="2112"/>
        <s v="1956"/>
        <s v="2104"/>
        <s v="2114"/>
        <s v="1810"/>
        <s v="2153"/>
        <s v="1755"/>
        <s v="2168"/>
        <s v="2128"/>
        <s v="2124"/>
        <s v="2226"/>
        <s v="1668"/>
        <s v="1669"/>
        <s v="1757"/>
        <s v="1739"/>
        <s v="1747"/>
        <s v="1687"/>
        <s v="1952"/>
        <s v="2108"/>
        <s v="1745"/>
        <s v="1750"/>
        <s v="1751"/>
        <s v="1664"/>
        <s v="1792"/>
        <s v="2200"/>
        <s v="2204"/>
        <s v="2205"/>
        <s v="2265"/>
        <s v="1881"/>
        <s v="2228"/>
        <s v="2262"/>
        <s v="1765"/>
        <s v="1958"/>
        <s v="2268"/>
        <s v="1672"/>
        <s v="1968"/>
        <s v="1969"/>
        <s v="2284"/>
        <s v="2138"/>
        <s v="2051"/>
        <s v="1761"/>
        <s v="1698"/>
        <s v="2156"/>
        <s v="1941"/>
        <s v="2207"/>
        <s v="2059"/>
        <s v="1954"/>
        <s v="2277"/>
        <s v="1862"/>
        <s v="1875"/>
        <s v="1890"/>
        <s v="2192"/>
        <s v="2063"/>
        <s v="2062"/>
        <s v="1708"/>
        <s v="1675"/>
        <s v="1829"/>
        <s v="2275"/>
        <s v="1720"/>
        <s v="2031"/>
        <s v="1754"/>
        <s v="2288"/>
        <s v="1998"/>
        <s v="2150"/>
        <s v="1799"/>
        <s v="1878"/>
        <s v="2170"/>
        <s v="1985"/>
        <s v="2183"/>
        <s v="2121"/>
        <s v="1801"/>
        <s v="2029"/>
        <s v="2033"/>
        <s v="2008"/>
        <s v="2002"/>
        <s v="2257"/>
        <s v="1858"/>
        <s v="1807"/>
        <s v="2195"/>
        <s v="2142"/>
        <s v="2232"/>
        <s v="1293" u="1"/>
        <s v="1455" u="1"/>
        <s v="1516" u="1"/>
        <s v="1475" u="1"/>
        <s v="1556" u="1"/>
        <s v="1400" u="1"/>
        <s v="1440" u="1"/>
        <s v="1531" u="1"/>
        <s v="1507" u="1"/>
        <s v="1632" u="1"/>
        <s v="1581" u="1"/>
        <s v="1642" u="1"/>
        <s v="1476" u="1"/>
        <s v="1638" u="1"/>
        <s v="1411" u="1"/>
        <s v="1306" u="1"/>
        <s v="1421" u="1"/>
        <s v="1407" u="1"/>
        <s v="1471" u="1"/>
        <s v="1542" u="1"/>
        <s v="1603" u="1"/>
        <s v="1491" u="1"/>
        <s v="1457" u="1"/>
        <s v="1518" u="1"/>
        <s v="1572" u="1"/>
        <s v="1538" u="1"/>
        <s v="1548" u="1"/>
        <s v="1578" u="1"/>
        <s v="1598" u="1"/>
        <s v="1311" u="1"/>
        <s v="1296" u="1"/>
        <s v="1367" u="1"/>
        <s v="1291" u="1"/>
        <s v="1362" u="1"/>
        <s v="1267" u="1"/>
        <s v="1453" u="1"/>
        <s v="1429" u="1"/>
        <s v="1625" u="1"/>
        <s v="1469" u="1"/>
        <s v="1594" u="1"/>
        <s v="1489" u="1"/>
        <s v="1383" u="1"/>
        <s v="1444" u="1"/>
        <s v="1630" u="1"/>
        <s v="1575" u="1"/>
      </sharedItems>
    </cacheField>
    <cacheField name="Fecha de la Factura" numFmtId="15">
      <sharedItems/>
    </cacheField>
    <cacheField name="Beneficiario" numFmtId="49">
      <sharedItems/>
    </cacheField>
    <cacheField name="Concepto" numFmtId="49">
      <sharedItems/>
    </cacheField>
    <cacheField name="Monto Facturado RD$" numFmtId="43">
      <sharedItems containsSemiMixedTypes="0" containsString="0" containsNumber="1" minValue="0" maxValue="8921268.5999999996"/>
    </cacheField>
    <cacheField name="Monto Pagado RD$" numFmtId="43">
      <sharedItems containsSemiMixedTypes="0" containsString="0" containsNumber="1" minValue="0" maxValue="8921268.5999999996"/>
    </cacheField>
    <cacheField name="Monto Pendiente" numFmtId="43">
      <sharedItems containsNonDate="0" containsString="0" containsBlank="1"/>
    </cacheField>
    <cacheField name="Estado" numFmtId="0">
      <sharedItems containsNonDate="0" containsString="0" containsBlank="1"/>
    </cacheField>
    <cacheField name="Fecha estimada de Pago" numFmtId="14">
      <sharedItems containsSemiMixedTypes="0" containsNonDate="0" containsDate="1" containsString="0" minDate="2022-04-16T00:00:00" maxDate="2022-05-1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">
  <r>
    <n v="1"/>
    <s v="06/04/2022"/>
    <x v="0"/>
    <s v="02/03/2022"/>
    <s v="IRIS ARMONIA PEÑA MINAYA"/>
    <s v="REC-Pago NCF:B1500000050 d/f 02/03/2022, por legalización de documentos (ISFODOSU), OR-00252-2021."/>
    <n v="99710"/>
    <n v="99710"/>
    <m/>
    <m/>
    <d v="2022-04-21T00:00:00"/>
  </r>
  <r>
    <n v="2"/>
    <s v="08/04/2022"/>
    <x v="1"/>
    <s v="15/03/2022"/>
    <s v="ESMERALDA CACERES DE LOS SANTOS"/>
    <s v="UM-Pago fact. No. 00001361, NCF: B1500000631, d/f 15/03/2022, solicitando 1er. pago de la orden de compra No. ISFODOSU-2021-00295, por el serv. de fumigación de todas las áreas int. y externas de este recinto UM.  Corresp. al mes de febrero 2022."/>
    <n v="16638"/>
    <n v="16638"/>
    <m/>
    <m/>
    <d v="2022-04-23T00:00:00"/>
  </r>
  <r>
    <n v="3"/>
    <s v="20/04/2022"/>
    <x v="2"/>
    <s v="04/04/2022"/>
    <s v="José Augusto Díaz Porro"/>
    <s v="JVM-Pago fact. No. 503 NCF:B1500000071 d/f 04/04/2022, corresp. a la adq. de materiales de limpieza y útiles de cocina para el recinto JVM. OR-00043-2022 RJVM."/>
    <n v="128149.6"/>
    <n v="128149.6"/>
    <m/>
    <m/>
    <d v="2022-05-05T00:00:00"/>
  </r>
  <r>
    <n v="4"/>
    <s v="08/04/2022"/>
    <x v="3"/>
    <s v="17/02/2022"/>
    <s v="MANUEL ANTONIO ROSARIO ALMANZAR"/>
    <s v="LNM-Segundo pago de la orden de compra No. ISFODOSU-2021-00220, por la compra de remanente de provisiones para uso de la alimentación de los estudiantes del recinto, Según análisis de pago, NCF: B1500000123 d/f 17/02/2022."/>
    <n v="3144.98"/>
    <n v="3144.98"/>
    <m/>
    <m/>
    <d v="2022-04-23T00:00:00"/>
  </r>
  <r>
    <n v="5"/>
    <s v="22/04/2022"/>
    <x v="4"/>
    <s v="10/04/2022"/>
    <s v="COMPANIA DOMINICANA DE TELEFONOS C POR A"/>
    <s v="REC-Pago NCF:B1500165754 d/f 10/04/2022 correspondiente a la cuenta 711982560, central general de Rectoría, Abril 2022."/>
    <n v="1592737.24"/>
    <n v="1592737.24"/>
    <m/>
    <m/>
    <d v="2022-05-07T00:00:00"/>
  </r>
  <r>
    <n v="6"/>
    <s v="13/04/2022"/>
    <x v="5"/>
    <s v="28/03/2022"/>
    <s v="COMPANIA DOMINICANA DE TELEFONOS C POR A"/>
    <s v="REC-Pago fact. NCF:B1500164876 d/f 28/03/2022, corresp. a la cuenta 751071915 sumaria de los Recintos, marzo 2022."/>
    <n v="16826.939999999999"/>
    <n v="16826.939999999999"/>
    <m/>
    <m/>
    <d v="2022-04-28T00:00:00"/>
  </r>
  <r>
    <n v="7"/>
    <s v="22/04/2022"/>
    <x v="6"/>
    <s v="10/04/2022"/>
    <s v="COMPANIA DOMINICANA DE TELEFONOS C POR A"/>
    <s v="REC-Pago fact. NCF:B1500165753 d/f 10/04/2022, corresp. a la cuenta 705001061 flotilla móvil del instituto  Abril 2022."/>
    <n v="378924.2"/>
    <n v="378924.2"/>
    <m/>
    <m/>
    <d v="2022-05-07T00:00:00"/>
  </r>
  <r>
    <n v="8"/>
    <s v="22/04/2022"/>
    <x v="7"/>
    <s v="10/04/2022"/>
    <s v="COMPANIA DOMINICANA DE TELEFONOS C POR A"/>
    <s v="REC-Pago fact. NCF:B1500165756 d/f 10/04/2022, correspondiente a la cuenta 734699053 líneas  Rectoría de internet móvil, Abril 2022."/>
    <n v="30699.5"/>
    <n v="30699.5"/>
    <m/>
    <m/>
    <d v="2022-05-07T00:00:00"/>
  </r>
  <r>
    <n v="9"/>
    <s v="07/04/2022"/>
    <x v="8"/>
    <s v="18/03/2022"/>
    <s v="SEGUROS UNIVERSAL C POR A"/>
    <s v="REC-Pago relación de facts. anexas, corresp. a contratación de seguro complementario para empleados del ISFODOSU, mes de abril 2022."/>
    <n v="192560"/>
    <n v="192560"/>
    <m/>
    <m/>
    <d v="2022-04-22T00:00:00"/>
  </r>
  <r>
    <n v="10"/>
    <s v="07/04/2022"/>
    <x v="8"/>
    <s v="23/03/2022"/>
    <s v="SEGUROS UNIVERSAL C POR A"/>
    <s v="REC-Pago relación de facts. anexas, corresp. a contratación de seguro complementario para empleados del ISFODOSU, mes de abril 2022."/>
    <n v="1850"/>
    <n v="1850"/>
    <m/>
    <m/>
    <d v="2022-04-22T00:00:00"/>
  </r>
  <r>
    <n v="11"/>
    <s v="25/04/2022"/>
    <x v="9"/>
    <s v="01/04/2022"/>
    <s v="Editora Listin Diario, SA"/>
    <s v="REC-Pago fact. B1500006740 d/f 01/04/2022, por concepto de serv. del proyecto educativo corresp. a la  XXIX que incluye semana de la Geografia."/>
    <n v="250000"/>
    <n v="250000"/>
    <m/>
    <m/>
    <d v="2022-05-10T00:00:00"/>
  </r>
  <r>
    <n v="12"/>
    <s v="05/04/2022"/>
    <x v="10"/>
    <s v="22/02/2022"/>
    <s v="Almacenes El Encanto, S.A.S"/>
    <s v="REC-Pago facts. según relación anexa, por adq. de remanentes para la alimentación de estudiantes del RLNM. OR-2019-302. Pago parcial."/>
    <n v="13699.7"/>
    <n v="13699.7"/>
    <m/>
    <m/>
    <d v="2022-04-20T00:00:00"/>
  </r>
  <r>
    <n v="13"/>
    <s v="05/04/2022"/>
    <x v="10"/>
    <s v="14/03/2022"/>
    <s v="Almacenes El Encanto, S.A.S"/>
    <s v="REC-Pago facts. según relación anexa, por adq. de remanentes para la alimentación de estudiantes del RLNM. OR-2019-302. Pago parcial."/>
    <n v="4619.7"/>
    <n v="4619.7"/>
    <m/>
    <m/>
    <d v="2022-04-20T00:00:00"/>
  </r>
  <r>
    <n v="14"/>
    <s v="26/04/2022"/>
    <x v="11"/>
    <s v="24/02/2022"/>
    <s v="AGUA PLANETA AZUL C POR A"/>
    <s v="REC-Pago facts. según relación anexa, por adq. de agua purificada, para la rectoría, OR-2021-0261, consumo parcial."/>
    <n v="9840"/>
    <n v="9840"/>
    <m/>
    <m/>
    <d v="2022-05-11T00:00:00"/>
  </r>
  <r>
    <n v="15"/>
    <s v="26/04/2022"/>
    <x v="11"/>
    <s v="08/03/2022"/>
    <s v="AGUA PLANETA AZUL C POR A"/>
    <s v="REC-Pago facts. según relación anexa, por adq. de agua purificada, para la rectoría, OR-2021-0261, consumo parcial."/>
    <n v="9000"/>
    <n v="9000"/>
    <m/>
    <m/>
    <d v="2022-05-11T00:00:00"/>
  </r>
  <r>
    <n v="16"/>
    <s v="26/04/2022"/>
    <x v="11"/>
    <s v="10/03/2022"/>
    <s v="AGUA PLANETA AZUL C POR A"/>
    <s v="REC-Pago facts. según relación anexa, por adq. de agua purificada, para la rectoría, OR-2021-0261, consumo parcial."/>
    <n v="6960"/>
    <n v="6960"/>
    <m/>
    <m/>
    <d v="2022-05-11T00:00:00"/>
  </r>
  <r>
    <n v="17"/>
    <s v="22/04/2022"/>
    <x v="12"/>
    <s v="01/09/2021"/>
    <s v="Safeone Security Company, SRL"/>
    <s v="REC-Pago por serv. de seguridad para los recintos del Inst. Sup. de Form. Doc. Salome Ureña. Según relación de facts., notas de débitos y créditos adjuntas. Cert. de contrato No. BS-0002560-2021. Adend-BS-4462-2022. cierre de contrato."/>
    <n v="994683.36"/>
    <n v="994683.36"/>
    <m/>
    <m/>
    <d v="2022-05-07T00:00:00"/>
  </r>
  <r>
    <n v="18"/>
    <s v="22/04/2022"/>
    <x v="12"/>
    <s v="06/10/2021"/>
    <s v="Safeone Security Company, SRL"/>
    <s v="REC-Pago por serv. de seguridad para los recintos del Inst. Sup. de Form. Doc. Salome Ureña. Según relación de facts., notas de débitos y créditos adjuntas. Cert. de contrato No. BS-0002560-2021. Adend-BS-4462-2022. cierre de contrato."/>
    <n v="962596.8"/>
    <n v="962596.8"/>
    <m/>
    <m/>
    <d v="2022-05-07T00:00:00"/>
  </r>
  <r>
    <n v="19"/>
    <s v="22/04/2022"/>
    <x v="12"/>
    <s v="01/11/2021"/>
    <s v="Safeone Security Company, SRL"/>
    <s v="REC-Pago por serv. de seguridad para los recintos del Inst. Sup. de Form. Doc. Salome Ureña. Según relación de facts., notas de débitos y créditos adjuntas. Cert. de contrato No. BS-0002560-2021. Adend-BS-4462-2022. cierre de contrato."/>
    <n v="994683.36"/>
    <n v="994683.36"/>
    <m/>
    <m/>
    <d v="2022-05-07T00:00:00"/>
  </r>
  <r>
    <n v="20"/>
    <s v="22/04/2022"/>
    <x v="12"/>
    <s v="01/12/2021"/>
    <s v="Safeone Security Company, SRL"/>
    <s v="REC-Pago por serv. de seguridad para los recintos del Inst. Sup. de Form. Doc. Salome Ureña. Según relación de facts., notas de débitos y créditos adjuntas. Cert. de contrato No. BS-0002560-2021. Adend-BS-4462-2022. cierre de contrato."/>
    <n v="1225193.2"/>
    <n v="1225193.2"/>
    <m/>
    <m/>
    <d v="2022-05-07T00:00:00"/>
  </r>
  <r>
    <n v="21"/>
    <s v="22/04/2022"/>
    <x v="12"/>
    <s v="05/01/2022"/>
    <s v="Safeone Security Company, SRL"/>
    <s v="REC-Pago por serv. de seguridad para los recintos del Inst. Sup. de Form. Doc. Salome Ureña. Según relación de facts., notas de débitos y créditos adjuntas. Cert. de contrato No. BS-0002560-2021. Adend-BS-4462-2022. cierre de contrato."/>
    <n v="271277.28000000003"/>
    <n v="271277.28000000003"/>
    <m/>
    <m/>
    <d v="2022-05-07T00:00:00"/>
  </r>
  <r>
    <n v="22"/>
    <s v="22/04/2022"/>
    <x v="12"/>
    <s v="03/02/2022"/>
    <s v="Safeone Security Company, SRL"/>
    <s v="REC-Pago por serv. de seguridad para los recintos del Inst. Sup. de Form. Doc. Salome Ureña. Según relación de facts., notas de débitos y créditos adjuntas. Cert. de contrato No. BS-0002560-2021. Adend-BS-4462-2022. cierre de contrato."/>
    <n v="271277.28000000003"/>
    <n v="271277.28000000003"/>
    <m/>
    <m/>
    <d v="2022-05-07T00:00:00"/>
  </r>
  <r>
    <n v="23"/>
    <s v="22/04/2022"/>
    <x v="12"/>
    <s v="01/03/2022"/>
    <s v="Safeone Security Company, SRL"/>
    <s v="REC-Pago por serv. de seguridad para los recintos del Inst. Sup. de Form. Doc. Salome Ureña. Según relación de facts., notas de débitos y créditos adjuntas. Cert. de contrato No. BS-0002560-2021. Adend-BS-4462-2022. cierre de contrato."/>
    <n v="1143448.32"/>
    <n v="1143448.32"/>
    <m/>
    <m/>
    <d v="2022-05-07T00:00:00"/>
  </r>
  <r>
    <n v="24"/>
    <s v="22/04/2022"/>
    <x v="13"/>
    <s v="05/01/2022"/>
    <s v="Safeone Security Company, SRL"/>
    <s v="REC-Pago por serv. de seguridad para los recintos del Inst. Sup. de Form. Doc. Salome Ureña., Según relación de facts y N/C adjunta. Cert. de Contr. No. BS-0002575-2021. Adenda BS-642-2022. Saldo."/>
    <n v="994683.36"/>
    <n v="994683.36"/>
    <m/>
    <m/>
    <d v="2022-05-07T00:00:00"/>
  </r>
  <r>
    <n v="25"/>
    <s v="22/04/2022"/>
    <x v="13"/>
    <s v="03/02/2022"/>
    <s v="Safeone Security Company, SRL"/>
    <s v="REC-Pago por serv. de seguridad para los recintos del Inst. Sup. de Form. Doc. Salome Ureña., Según relación de facts y N/C adjunta. Cert. de Contr. No. BS-0002575-2021. Adenda BS-642-2022. Saldo."/>
    <n v="602352.24"/>
    <n v="602352.24"/>
    <m/>
    <m/>
    <d v="2022-05-07T00:00:00"/>
  </r>
  <r>
    <n v="26"/>
    <s v="28/04/2022"/>
    <x v="14"/>
    <s v="21/03/2022"/>
    <s v="Teorema CE, SRL"/>
    <s v="REC-Pago fact. B1500000557 d/f 21/03/2022, por contratación de capacitación programación SQL, dirigida a a Micro, pequeñas y medianas empresas(MIPYMES) según ORD-2021-240."/>
    <n v="40770"/>
    <n v="40770"/>
    <m/>
    <m/>
    <d v="2022-05-13T00:00:00"/>
  </r>
  <r>
    <n v="27"/>
    <s v="01/04/2022"/>
    <x v="15"/>
    <s v="08/12/2021"/>
    <s v="Serclamed, SRL"/>
    <s v="REC-Pago fact. NCF: B1500000148 d/f 08/12/2021, por adq. de equipos médicos para el recinto ( LNM) según OR-2021-0294."/>
    <n v="0"/>
    <n v="0"/>
    <m/>
    <m/>
    <d v="2022-04-16T00:00:00"/>
  </r>
  <r>
    <n v="28"/>
    <s v="01/04/2022"/>
    <x v="16"/>
    <s v="08/12/2021"/>
    <s v="Serclamed, SRL"/>
    <s v="REC-Pago fact. NCF: B1500000148 d/f 08/12/2021, por adq. de equipos médicos para el recinto ( LNM) según OR-2021-0294."/>
    <n v="376856.32000000001"/>
    <n v="376856.32000000001"/>
    <m/>
    <m/>
    <d v="2022-04-16T00:00:00"/>
  </r>
  <r>
    <n v="29"/>
    <s v="05/04/2022"/>
    <x v="17"/>
    <s v="01/04/2022"/>
    <s v="MAPFRE Salud ARS, S.A."/>
    <s v="REC-Pago NCF:B1500002623 d/f 01/04/2022, por seguro complementario para 93 empleados del ISFODOSU, mes abril de 2022 corresp. al periodo 01/04/2022 hasta el 30/04/2022."/>
    <n v="169645.17"/>
    <n v="169645.17"/>
    <m/>
    <m/>
    <d v="2022-04-20T00:00:00"/>
  </r>
  <r>
    <n v="30"/>
    <s v="05/04/2022"/>
    <x v="18"/>
    <s v="01/04/2022"/>
    <s v="MAPFRE Salud ARS, S.A."/>
    <s v="REC-Pago NCF:B1500002623 d/f 01/04/2022, por seguro complementario para 93 empleados del ISFODOSU, mes de 2022 corresp. al periodo 01/04/2022 hasta el 30/04/20"/>
    <n v="0"/>
    <n v="0"/>
    <m/>
    <m/>
    <d v="2022-04-20T00:00:00"/>
  </r>
  <r>
    <n v="31"/>
    <s v="05/04/2022"/>
    <x v="19"/>
    <s v="01/04/2022"/>
    <s v="MAPFRE Salud ARS, S.A."/>
    <s v="REC-Pago NCF:B1500002623 d/f 01/04/2022, por seguro complementario para 93 empleados del ISFODOSU, mes de abril  2022 corresp. al periodo 01/04/2022 hasta el 30/04/20"/>
    <n v="0"/>
    <n v="0"/>
    <m/>
    <m/>
    <d v="2022-04-20T00:00:00"/>
  </r>
  <r>
    <n v="32"/>
    <s v="04/04/2022"/>
    <x v="20"/>
    <s v="01/04/2022"/>
    <s v="HUMANO SEGUROS S A"/>
    <s v="REC-Pago ft. fact. No. B1500023000 d/f 01/04/2022, por seguro complementario para empleado del ISFODOSU, mes de Abril 2022, comprobante de pago No. 2517408."/>
    <n v="418779.94"/>
    <n v="418779.94"/>
    <m/>
    <m/>
    <d v="2022-04-19T00:00:00"/>
  </r>
  <r>
    <n v="33"/>
    <s v="13/04/2022"/>
    <x v="21"/>
    <s v="02/04/2022"/>
    <s v="WINDTELECOM S A"/>
    <s v="REC-Pago NCF: B1500009315 d/f 02/04/2022, corresp. a contrato de Internet. plus corresp. a Rectoría marzo 2022."/>
    <n v="17590.13"/>
    <n v="17590.13"/>
    <m/>
    <m/>
    <d v="2022-04-28T00:00:00"/>
  </r>
  <r>
    <n v="34"/>
    <s v="22/04/2022"/>
    <x v="22"/>
    <s v="11/04/2022"/>
    <s v="WINDTELECOM S A"/>
    <s v="REC-Pago NCF:B1500009335 d/f 11/04/22, corresp. a contrato de internet para el recinto(LNM) Abril 2022. por un monto US$2,043.89 a una tasa RD$ 55.1947 ."/>
    <n v="146655.63"/>
    <n v="146655.63"/>
    <m/>
    <m/>
    <d v="2022-05-07T00:00:00"/>
  </r>
  <r>
    <n v="35"/>
    <s v="05/04/2022"/>
    <x v="23"/>
    <s v="22/02/2022"/>
    <s v="BLAJIM SRL"/>
    <s v="REC-Pago fact. No. B1500000020 d/f 10/02/2022, adq. de mesa de reuniones redonda, para la Rectoría, OR-004-2022."/>
    <n v="0"/>
    <n v="0"/>
    <m/>
    <m/>
    <d v="2022-04-20T00:00:00"/>
  </r>
  <r>
    <n v="36"/>
    <s v="05/04/2022"/>
    <x v="24"/>
    <s v="10/02/2022"/>
    <s v="BLAJIM SRL"/>
    <s v="REC-Pago fact. No. B1500000200 d/f 10/02/2022, adq. de mesa de reuniones redonda, para la Rectoría, OR-004-2022."/>
    <n v="0"/>
    <n v="0"/>
    <m/>
    <m/>
    <d v="2022-04-20T00:00:00"/>
  </r>
  <r>
    <n v="37"/>
    <s v="05/04/2022"/>
    <x v="25"/>
    <s v="10/02/2022"/>
    <s v="BLAJIM SRL"/>
    <s v="REC-Pago fact. No. B1500000200 d/f 10/02/2022, adq. de mesa de reuniones redonda, para la Rectoría, OR-004-2022."/>
    <n v="34734.93"/>
    <n v="34734.93"/>
    <m/>
    <m/>
    <d v="2022-04-20T00:00:00"/>
  </r>
  <r>
    <n v="38"/>
    <s v="01/04/2022"/>
    <x v="26"/>
    <s v="22/02/2022"/>
    <s v="Agua Cristal, SA"/>
    <s v="EMH-Pago fact. B1500034418 d/f 22/02/2022 por compra de botellones de agua, Recinto EMH, según OR-008/22."/>
    <n v="15990"/>
    <n v="15990"/>
    <m/>
    <m/>
    <d v="2022-04-16T00:00:00"/>
  </r>
  <r>
    <n v="39"/>
    <s v="06/04/2022"/>
    <x v="27"/>
    <s v="11/02/2022"/>
    <s v="Agua Cristal, SA"/>
    <s v="FEM-Pago relación de facts. anexas por la compra de agua purificada para el Recinto, 7mo pago de la OR-2020-00145."/>
    <n v="5187"/>
    <n v="5187"/>
    <m/>
    <m/>
    <d v="2022-04-21T00:00:00"/>
  </r>
  <r>
    <n v="40"/>
    <s v="06/04/2022"/>
    <x v="27"/>
    <s v="14/02/2022"/>
    <s v="Agua Cristal, SA"/>
    <s v="FEM-Pago relación de facts. anexas por la compra de agua purificada para el Recinto, 7mo pago de la OR-2020-00145."/>
    <n v="8835"/>
    <n v="8835"/>
    <m/>
    <m/>
    <d v="2022-04-21T00:00:00"/>
  </r>
  <r>
    <n v="41"/>
    <s v="27/04/2022"/>
    <x v="28"/>
    <s v="20/04/2022"/>
    <s v="Muñoz Concepto Mobiliario, SRL"/>
    <s v="RCE-Pago fact. No. B1500001049 d/f 20/04/2022, adquisición de escritorio con terminación rectangular, silla P/visitantes, escritorio con terminación en melamina, para la Rectoría, LNM y JVM OR-003-2022."/>
    <n v="0"/>
    <n v="0"/>
    <m/>
    <m/>
    <d v="2022-05-12T00:00:00"/>
  </r>
  <r>
    <n v="42"/>
    <s v="27/04/2022"/>
    <x v="29"/>
    <s v="20/04/2022"/>
    <s v="Muñoz Concepto Mobiliario, SRL"/>
    <s v="REC-Pago fact. No. B1500001049 d/f 20/04/2022, adquisición de escritorio con terminación rectangular, silla P/visitantes, escritorio con terminación en melamina, para la Rectoría, LNM y JVM OR-003-2022."/>
    <n v="0"/>
    <n v="0"/>
    <m/>
    <m/>
    <d v="2022-05-12T00:00:00"/>
  </r>
  <r>
    <n v="43"/>
    <s v="27/04/2022"/>
    <x v="30"/>
    <s v="20/04/2022"/>
    <s v="Muñoz Concepto Mobiliario, SRL"/>
    <s v="REC-Pago fact. No. B1500001049 d/f 20/04/2022, adquisición de escritorio con terminación rectangular, silla P/visitantes, escritorio con terminación en melamina, para la Rectoría, LNM y JVM OR-003-2022."/>
    <n v="89326"/>
    <n v="89326"/>
    <m/>
    <m/>
    <d v="2022-05-12T00:00:00"/>
  </r>
  <r>
    <n v="44"/>
    <s v="29/04/2022"/>
    <x v="31"/>
    <s v="17/03/2022"/>
    <s v="Hermosillo Comercial, SRL"/>
    <s v="LNM-Saldo de la orden de compra No. ISFODOSU-2019-00593, por la compra de agua para uso de la alimentación de los estudiantes del recinto, según análisis de pago NCF: B1500001127 d/f 17/03/2022."/>
    <n v="14656.25"/>
    <n v="14656.25"/>
    <m/>
    <m/>
    <d v="2022-05-14T00:00:00"/>
  </r>
  <r>
    <n v="45"/>
    <s v="11/04/2022"/>
    <x v="32"/>
    <s v="02/12/2021"/>
    <s v="Hermosillo Comercial, SRL"/>
    <s v="REC-Pago facts. Según relación anexa, por adq. de alimentación masiva para los estudiantes de los recintos del ISFODOSU. Cert. BS-2060-2020, adenda MC-40-2021."/>
    <n v="906839.75"/>
    <n v="906839.75"/>
    <m/>
    <m/>
    <d v="2022-04-26T00:00:00"/>
  </r>
  <r>
    <n v="46"/>
    <s v="28/04/2022"/>
    <x v="33"/>
    <s v="09/03/2022"/>
    <s v="Floristería Zuniflor, SRL"/>
    <s v="FEM-Pago de fact. No. 10522 con NCF: B1500002097, d/f  09/03/2022, por la compra de flores cortadas para el día de la mujer, recinto FEM. Pago único de la OR-2022-00015."/>
    <n v="35400"/>
    <n v="35400"/>
    <m/>
    <m/>
    <d v="2022-05-13T00:00:00"/>
  </r>
  <r>
    <n v="47"/>
    <s v="29/04/2022"/>
    <x v="34"/>
    <s v="23/02/2022"/>
    <s v="Sunix Petroleum, SRL"/>
    <s v="EMH-Pago relación facts. por compra y reposición  de tickets de combustibles para consumo y diligencias del recinto EMH, según OR-366/21."/>
    <n v="85000"/>
    <n v="85000"/>
    <m/>
    <m/>
    <d v="2022-05-14T00:00:00"/>
  </r>
  <r>
    <n v="48"/>
    <s v="29/04/2022"/>
    <x v="34"/>
    <s v="22/03/2022"/>
    <s v="Sunix Petroleum, SRL"/>
    <s v="EMH-Pago relación facts. por compra y reposición  de tickets de combustibles para consumo y diligencias del recinto EMH, según OR-366/21."/>
    <n v="85000"/>
    <n v="85000"/>
    <m/>
    <m/>
    <d v="2022-05-14T00:00:00"/>
  </r>
  <r>
    <n v="49"/>
    <s v="06/04/2022"/>
    <x v="35"/>
    <s v="04/03/2022"/>
    <s v="J.C.Q, Ingeniería en Ascensores, SRL"/>
    <s v="LNM-Pago NCF:B1500000442 d/f 04/03/2022 ,por los servicios de mantenimiento y/o reparación del ascensor, para mejor funcionamiento de las operatividad del Recinto según cert. BS-0007084-2021, OR-2020-00165."/>
    <n v="4734.16"/>
    <n v="4734.16"/>
    <m/>
    <m/>
    <d v="2022-04-21T00:00:00"/>
  </r>
  <r>
    <n v="50"/>
    <s v="13/04/2022"/>
    <x v="36"/>
    <s v="11/03/2022"/>
    <s v="Empresas Miltin, SRL"/>
    <s v="UM-Pago relación de facts. respectivamente, solicitando 4to pago de la OR- de compra ISFODOSU-2021-00182. por la adquisición de tickets de combustible para  uso de vehículos y gas propano para uso en la cocina de este Recinto,"/>
    <n v="72952"/>
    <n v="72952"/>
    <m/>
    <m/>
    <d v="2022-04-28T00:00:00"/>
  </r>
  <r>
    <n v="51"/>
    <s v="29/04/2022"/>
    <x v="37"/>
    <s v="18/03/2022"/>
    <s v="GTG Industrial, SRL"/>
    <s v="EMH-Pago fact. NCF: B1500002341 d/f 18/03/2022, por la compra de artículos de limpieza e higiene, recinto EMH. según OR-21/22."/>
    <n v="87154.8"/>
    <n v="87154.8"/>
    <m/>
    <m/>
    <d v="2022-05-14T00:00:00"/>
  </r>
  <r>
    <n v="52"/>
    <s v="01/04/2022"/>
    <x v="38"/>
    <s v="27/01/2022"/>
    <s v="GTG Industrial, SRL"/>
    <s v="FEM-Pago ft. No. FTG-4465 con NCF: B1500002239 d/f 27/01/2022, mas N/D B0300000011 d/f 16/02/2022, por error en precio, corresp. a la compra de artículos de cocina y exterior recinto. Pago único OR-0058-2021. sustituye Lib-22-010 d/f 17/02/2022."/>
    <n v="0"/>
    <n v="0"/>
    <m/>
    <m/>
    <d v="2022-04-16T00:00:00"/>
  </r>
  <r>
    <n v="53"/>
    <s v="18/04/2022"/>
    <x v="39"/>
    <s v="27/01/2022"/>
    <s v="GTG Industrial, SRL"/>
    <s v="FEM-Pago ft. No. FTG-4465 con NCF: B1500002239 d/f 27/01/2022, mas N/D B0300000011 d/f 16/02/2022, por error en precio, corresp. a la compra de artículos de cocina y exterior recinto. Pago único OR-2021-00258."/>
    <n v="0"/>
    <n v="0"/>
    <m/>
    <m/>
    <d v="2022-05-03T00:00:00"/>
  </r>
  <r>
    <n v="54"/>
    <s v="18/04/2022"/>
    <x v="40"/>
    <s v="27/01/2022"/>
    <s v="GTG Industrial, SRL"/>
    <s v="FEM-Pago ft. No. FTG-4465 con NCF: B1500002239 d/f 27/01/2022, mas N/D B0300000011 d/f 16/02/2022, por error en precio, corresp. a la compra de artículos de cocina y exterior recinto. Pago único OR-2021-00258."/>
    <n v="271730.40000000002"/>
    <n v="271730.40000000002"/>
    <m/>
    <m/>
    <d v="2022-05-03T00:00:00"/>
  </r>
  <r>
    <n v="55"/>
    <s v="29/04/2022"/>
    <x v="41"/>
    <s v="24/03/2022"/>
    <s v="Difo Eléctromecanica, SRL"/>
    <s v="REC-Pago  fats. según  relación anexa, por servicios de mantenimiento preventivo y correctivo para aires acondicionados y equipos de refrigeración de la Rectoría, FEM y EMH. 8354-2021."/>
    <n v="127999.99"/>
    <n v="127999.99"/>
    <m/>
    <m/>
    <d v="2022-05-14T00:00:00"/>
  </r>
  <r>
    <n v="56"/>
    <s v="22/04/2022"/>
    <x v="42"/>
    <s v="04/02/2022"/>
    <s v="CONSTRUCTORA PACHECO Y ASOCIADOS C POR A"/>
    <s v="REC-Pago fact. B1500000130 d/f  04/02/2022, por serv. de instalación de plafones recinto FEM y LNM, según OR-2021-00382."/>
    <n v="690283.57"/>
    <n v="690283.57"/>
    <m/>
    <m/>
    <d v="2022-05-07T00:00:00"/>
  </r>
  <r>
    <n v="57"/>
    <s v="20/04/2022"/>
    <x v="43"/>
    <s v="04/04/2022"/>
    <s v="FL&amp;M COMERCIAL, SRL"/>
    <s v="FEM-Pago fact. con NCF: B1500000729 d/f 04/04/2022, corresp. a la compra de bomba centrifuga y tanque de agua. Pago único de la OR-2022-00054."/>
    <n v="90860"/>
    <n v="90860"/>
    <m/>
    <m/>
    <d v="2022-05-05T00:00:00"/>
  </r>
  <r>
    <n v="58"/>
    <s v="05/04/2022"/>
    <x v="44"/>
    <s v="04/03/2022"/>
    <s v="Almacén Juan Maria Garcia, SRL"/>
    <s v="REC-Pago fact. B1500000590 d/f 04/03/2022,  por adquisición de alimentos consolidada para el recintos del ISFODOSU.(LNM), según Cert. 1486-2020, adenda 12896/2021."/>
    <n v="65040"/>
    <n v="65040"/>
    <m/>
    <m/>
    <d v="2022-04-20T00:00:00"/>
  </r>
  <r>
    <n v="59"/>
    <s v="04/04/2022"/>
    <x v="45"/>
    <s v="02/02/2022"/>
    <s v="Radio Net, SRL"/>
    <s v="REC-Pago fact. NCF:B1500000209 d/f 02/02/22, por adquisición  de radío de comunicación para la Rectoría y los Recintos, según OR-2021-00341."/>
    <n v="449845.5"/>
    <n v="449845.5"/>
    <m/>
    <m/>
    <d v="2022-04-19T00:00:00"/>
  </r>
  <r>
    <n v="60"/>
    <s v="25/04/2022"/>
    <x v="46"/>
    <s v="16/02/2022"/>
    <s v="Inversiones Tejeda Valera Inteval, SRL"/>
    <s v="REC-Fact. No.. 692, NCF: B1500000334 d/f 16/02/22, por adq. de materiales gastables, corresp. al segundo trimestre dirigido a MIPYMES. Cert. BS-4388-2022. cierre de contrato."/>
    <n v="1461276.31"/>
    <n v="1461276.31"/>
    <m/>
    <m/>
    <d v="2022-05-10T00:00:00"/>
  </r>
  <r>
    <n v="61"/>
    <s v="13/04/2022"/>
    <x v="47"/>
    <s v="16/02/2022"/>
    <s v="Inversiones Tejeda Valera Inteval, SRL"/>
    <s v="REC-Pago fact. No. 692, NCF: B1500000334 d/f 16/02/2022, por adquisición de materiales gastable, corresp. al segundo trimestre dirigido a Mipymes. Cert. BS-4388-2022. Cierre de contrato."/>
    <n v="0"/>
    <n v="0"/>
    <m/>
    <m/>
    <d v="2022-04-28T00:00:00"/>
  </r>
  <r>
    <n v="62"/>
    <s v="27/04/2022"/>
    <x v="48"/>
    <s v="08/04/2022"/>
    <s v="Daf Trading, SRL"/>
    <s v="REC-Pago fact. B1500001025 d/f 08/04/2022, corresp. de transporte, según orden 2022-000413."/>
    <n v="106000"/>
    <n v="106000"/>
    <m/>
    <m/>
    <d v="2022-05-12T00:00:00"/>
  </r>
  <r>
    <n v="63"/>
    <s v="20/04/2022"/>
    <x v="49"/>
    <s v="14/03/2022"/>
    <s v="Perfect Pest Control, SRL"/>
    <s v="LNM-Decimo noveno pago de la OR-2019-00479,. por servicio de fumigación  en general de todos los niveles internos y externos en las diferentes áreas del recinto, Cert. BS-0005156-2021. análisis de pago, NCF: B1500000213 d/f 14/03/2022."/>
    <n v="15555.55"/>
    <n v="15555.55"/>
    <m/>
    <m/>
    <d v="2022-05-05T00:00:00"/>
  </r>
  <r>
    <n v="64"/>
    <s v="13/04/2022"/>
    <x v="50"/>
    <s v="25/02/2022"/>
    <s v="GRANT P K DIESEL, EIRL"/>
    <s v="REC-Pago NCF:B1500000179 d/f 25/02/2022, N/C B0400000028 por adq. de gasoil optimo para la planta eléctrica de la Rectoría OR-2021-21 cert. BS-2821-2021. Saldo."/>
    <n v="170140"/>
    <n v="170140"/>
    <m/>
    <m/>
    <d v="2022-04-28T00:00:00"/>
  </r>
  <r>
    <n v="65"/>
    <s v="29/04/2022"/>
    <x v="51"/>
    <s v="09/03/2022"/>
    <s v="SABE MG, SRL"/>
    <s v="REC-Pago fact. No. 1428, NCF:B1500001032 d/f 09/03/2022, correspondiente a servicio de catering para la actividad firma de convenio entre Intec y el  ISFODOSU según cert. BS-0012165-2021, OR. 00158-2021"/>
    <n v="5645.12"/>
    <n v="5645.12"/>
    <m/>
    <m/>
    <d v="2022-05-14T00:00:00"/>
  </r>
  <r>
    <n v="66"/>
    <s v="08/04/2022"/>
    <x v="52"/>
    <s v="27/01/2022"/>
    <s v="Cenpa Comercial, SRL"/>
    <s v="REC-Pago facts. según relación anexa, por adq. de alimentos para los recintos del ISFODOSU. OR-No. 2019-009, Cert-No. BS-0001993-2020, Adend-BS-12131-2021-(Amortización  20% avance)."/>
    <n v="0"/>
    <n v="0"/>
    <m/>
    <m/>
    <d v="2022-04-23T00:00:00"/>
  </r>
  <r>
    <n v="67"/>
    <s v="08/04/2022"/>
    <x v="53"/>
    <s v="27/01/2022"/>
    <s v="Cenpa Comercial, SRL"/>
    <s v="REC-Pago facts. según relación anexa, por adq. de alimentos para los recintos del ISFODOSU. OR-No. 2019-009, Cert-No. BS-0001993-2020, Adend-BS-12131-2021-(Amortización  20% avance)."/>
    <n v="0"/>
    <n v="0"/>
    <m/>
    <m/>
    <d v="2022-04-23T00:00:00"/>
  </r>
  <r>
    <n v="68"/>
    <s v="11/04/2022"/>
    <x v="54"/>
    <s v="27/01/2022"/>
    <s v="Cenpa Comercial, SRL"/>
    <s v="REC-Pago facts. según relación anexa, por adq. de alimentos para los recintos del ISFODOSU. OR-No. 2019-009, Cert-No. BS-0001993-2020, Adend-BS-12131-2021-(Amortización  20% avance)."/>
    <n v="107647.7"/>
    <n v="107647.7"/>
    <m/>
    <m/>
    <d v="2022-04-26T00:00:00"/>
  </r>
  <r>
    <n v="69"/>
    <s v="08/04/2022"/>
    <x v="52"/>
    <s v="02/02/2022"/>
    <s v="Cenpa Comercial, SRL"/>
    <s v="REC-Pago facts. según relación anexa, por adq. de alimentos para los recintos del ISFODOSU. OR-No. 2019-009, Cert-No. BS-0001993-2020, Adend-BS-12131-2021-(Amortización  20% avance)."/>
    <n v="0"/>
    <n v="0"/>
    <m/>
    <m/>
    <d v="2022-04-23T00:00:00"/>
  </r>
  <r>
    <n v="70"/>
    <s v="08/04/2022"/>
    <x v="52"/>
    <s v="14/02/2022"/>
    <s v="Cenpa Comercial, SRL"/>
    <s v="REC-Pago facts. según relación anexa, por adq. de alimentos para los recintos del ISFODOSU. OR-No. 2019-009, Cert-No. BS-0001993-2020, Adend-BS-12131-2021-(Amortización  20% avance)."/>
    <n v="0"/>
    <n v="0"/>
    <m/>
    <m/>
    <d v="2022-04-23T00:00:00"/>
  </r>
  <r>
    <n v="71"/>
    <s v="08/04/2022"/>
    <x v="53"/>
    <s v="14/02/2022"/>
    <s v="Cenpa Comercial, SRL"/>
    <s v="REC-Pago facts. según relación anexa, por adq. de alimentos para los recintos del ISFODOSU. OR-No. 2019-009, Cert-No. BS-0001993-2020, Adend-BS-12131-2021-(Amortización  20% avance)."/>
    <n v="0"/>
    <n v="0"/>
    <m/>
    <m/>
    <d v="2022-04-23T00:00:00"/>
  </r>
  <r>
    <n v="72"/>
    <s v="11/04/2022"/>
    <x v="54"/>
    <s v="14/02/2022"/>
    <s v="Cenpa Comercial, SRL"/>
    <s v="REC-Pago facts. según relación anexa, por adq. de alimentos para los recintos del ISFODOSU. OR-No. 2019-009, Cert-No. BS-0001993-2020, Adend-BS-12131-2021-(Amortización  20% avance)."/>
    <n v="225976.26"/>
    <n v="225976.26"/>
    <m/>
    <m/>
    <d v="2022-04-26T00:00:00"/>
  </r>
  <r>
    <n v="73"/>
    <s v="08/04/2022"/>
    <x v="52"/>
    <s v="15/02/2022"/>
    <s v="Cenpa Comercial, SRL"/>
    <s v="REC-Pago facts. según relación anexa, por adq. de alimentos para los recintos del ISFODOSU. OR-No. 2019-009, Cert-No. BS-0001993-2020, Adend-BS-12131-2021-(Amortización  20% avance)."/>
    <n v="0"/>
    <n v="0"/>
    <m/>
    <m/>
    <d v="2022-04-23T00:00:00"/>
  </r>
  <r>
    <n v="74"/>
    <s v="08/04/2022"/>
    <x v="53"/>
    <s v="15/02/2022"/>
    <s v="Cenpa Comercial, SRL"/>
    <s v="REC-Pago facts. según relación anexa, por adq. de alimentos para los recintos del ISFODOSU. OR-No. 2019-009, Cert-No. BS-0001993-2020, Adend-BS-12131-2021-(Amortización  20% avance)."/>
    <n v="0"/>
    <n v="0"/>
    <m/>
    <m/>
    <d v="2022-04-23T00:00:00"/>
  </r>
  <r>
    <n v="75"/>
    <s v="11/04/2022"/>
    <x v="54"/>
    <s v="15/02/2022"/>
    <s v="Cenpa Comercial, SRL"/>
    <s v="REC-Pago facts. según relación anexa, por adq. de alimentos para los recintos del ISFODOSU. OR-No. 2019-009, Cert-No. BS-0001993-2020, Adend-BS-12131-2021-(Amortización  20% avance)."/>
    <n v="117994.7"/>
    <n v="117994.7"/>
    <m/>
    <m/>
    <d v="2022-04-26T00:00:00"/>
  </r>
  <r>
    <n v="76"/>
    <s v="08/04/2022"/>
    <x v="52"/>
    <s v="17/02/2022"/>
    <s v="Cenpa Comercial, SRL"/>
    <s v="REC-Pago facts. según relación anexa, por adq. de alimentos para los recintos del ISFODOSU. OR-No. 2019-009, Cert-No. BS-0001993-2020, Adend-BS-12131-2021-(Amortización  20% avance)."/>
    <n v="0"/>
    <n v="0"/>
    <m/>
    <m/>
    <d v="2022-04-23T00:00:00"/>
  </r>
  <r>
    <n v="77"/>
    <s v="08/04/2022"/>
    <x v="53"/>
    <s v="17/02/2022"/>
    <s v="Cenpa Comercial, SRL"/>
    <s v="REC-Pago facts. según relación anexa, por adq. de alimentos para los recintos del ISFODOSU. OR-No. 2019-009, Cert-No. BS-0001993-2020, Adend-BS-12131-2021-(Amortización  20% avance)."/>
    <n v="0"/>
    <n v="0"/>
    <m/>
    <m/>
    <d v="2022-04-23T00:00:00"/>
  </r>
  <r>
    <n v="78"/>
    <s v="11/04/2022"/>
    <x v="54"/>
    <s v="17/02/2022"/>
    <s v="Cenpa Comercial, SRL"/>
    <s v="REC-Pago facts. según relación anexa, por adq. de alimentos para los recintos del ISFODOSU. OR-No. 2019-009, Cert-No. BS-0001993-2020, Adend-BS-12131-2021-(Amortización  20% avance)."/>
    <n v="27980.16"/>
    <n v="27980.16"/>
    <m/>
    <m/>
    <d v="2022-04-26T00:00:00"/>
  </r>
  <r>
    <n v="79"/>
    <s v="08/04/2022"/>
    <x v="52"/>
    <s v="28/02/2022"/>
    <s v="Cenpa Comercial, SRL"/>
    <s v="REC-Pago facts. según relación anexa, por adq. de alimentos para los recintos del ISFODOSU. OR-No. 2019-009, Cert-No. BS-0001993-2020, Adend-BS-12131-2021-(Amortización  20% avance)."/>
    <n v="0"/>
    <n v="0"/>
    <m/>
    <m/>
    <d v="2022-04-23T00:00:00"/>
  </r>
  <r>
    <n v="80"/>
    <s v="08/04/2022"/>
    <x v="53"/>
    <s v="28/02/2022"/>
    <s v="Cenpa Comercial, SRL"/>
    <s v="REC-Pago facts. según relación anexa, por adq. de alimentos para los recintos del ISFODOSU. OR-No. 2019-009, Cert-No. BS-0001993-2020, Adend-BS-12131-2021-(Amortización  20% avance)."/>
    <n v="0"/>
    <n v="0"/>
    <m/>
    <m/>
    <d v="2022-04-23T00:00:00"/>
  </r>
  <r>
    <n v="81"/>
    <s v="11/04/2022"/>
    <x v="54"/>
    <s v="28/02/2022"/>
    <s v="Cenpa Comercial, SRL"/>
    <s v="REC-Pago facts. según relación anexa, por adq. de alimentos para los recintos del ISFODOSU. OR-No. 2019-009, Cert-No. BS-0001993-2020, Adend-BS-12131-2021-(Amortización  20% avance)."/>
    <n v="32200"/>
    <n v="32200"/>
    <m/>
    <m/>
    <d v="2022-04-26T00:00:00"/>
  </r>
  <r>
    <n v="82"/>
    <s v="27/04/2022"/>
    <x v="55"/>
    <s v="30/03/2022"/>
    <s v="CQ CONSTRUCCIONES, SRL"/>
    <s v="REC-Avance del 20%, corresp. al remozamiento verja perimetral, vertedero y señaléticas y otras adecuaciones del FEM del ISFODOSU. Lote 3. Cert CO-0000384-2022."/>
    <n v="2970129.46"/>
    <n v="2970129.46"/>
    <m/>
    <m/>
    <d v="2022-05-12T00:00:00"/>
  </r>
  <r>
    <n v="83"/>
    <s v="20/04/2022"/>
    <x v="56"/>
    <s v="08/03/2022"/>
    <s v="AH EDITORA OFFSET, SRL"/>
    <s v="REC-Pago relación de facts. corresp. a servicio de impresiones de libros tomo I y II del libro valora ser neuro ética e invitaciones con sobres, Cont. 2021-312 Cert.0011371-2021."/>
    <n v="364860.72"/>
    <n v="364860.72"/>
    <m/>
    <m/>
    <d v="2022-05-05T00:00:00"/>
  </r>
  <r>
    <n v="84"/>
    <s v="20/04/2022"/>
    <x v="57"/>
    <s v="21/03/2022"/>
    <s v="AH EDITORA OFFSET, SRL"/>
    <s v="REC-Pago relación de facts. corresp. a servicio de impresiones de libros tomo I y II del libro valora ser neuro ética e invitaciones con sobres, Cont. 2021-312 Cert.0011371-2021."/>
    <n v="0"/>
    <n v="0"/>
    <m/>
    <m/>
    <d v="2022-05-05T00:00:00"/>
  </r>
  <r>
    <n v="85"/>
    <s v="20/04/2022"/>
    <x v="56"/>
    <s v="21/03/2022"/>
    <s v="AH EDITORA OFFSET, SRL"/>
    <s v="REC-Pago relación de facts. corresp. a servicio de impresiones de libros tomo I y II del libro valora ser neuro ética e invitaciones con sobres, Cont. 2021-312 Cert.0011371-2021."/>
    <n v="40120"/>
    <n v="40120"/>
    <m/>
    <m/>
    <d v="2022-05-05T00:00:00"/>
  </r>
  <r>
    <n v="86"/>
    <s v="04/04/2022"/>
    <x v="58"/>
    <s v="09/03/2022"/>
    <s v="Sujeto 10, SRL"/>
    <s v="REC-Pago fact. B1500000163 d/f 09/03/2022, por servicio filmación y edición de videos para diferentes actividades del ISFODOSU, OR-2021-00283 BS-0014157-2021"/>
    <n v="116660.43"/>
    <n v="116660.43"/>
    <m/>
    <m/>
    <d v="2022-04-19T00:00:00"/>
  </r>
  <r>
    <n v="87"/>
    <s v="01/04/2022"/>
    <x v="59"/>
    <s v="18/02/2022"/>
    <s v="Procomer, SRL"/>
    <s v="REC-Pago relación de factura anexa, según servicio de mantenimientos y reparación de equipos industriales (cuarto frío) Recinto LNNM, cert. BS-000159-2021, OR-2021-00059."/>
    <n v="0"/>
    <n v="0"/>
    <m/>
    <m/>
    <d v="2022-04-16T00:00:00"/>
  </r>
  <r>
    <n v="88"/>
    <s v="01/04/2022"/>
    <x v="59"/>
    <s v="21/02/2022"/>
    <s v="Procomer, SRL"/>
    <s v="REC-Pago relación de factura anexa, según servicio de mantenimientos y reparación de equipos industriales (cuarto frío) Recinto LNNM, cert. BS-000159-2021, OR-2021-00059."/>
    <n v="0"/>
    <n v="0"/>
    <m/>
    <m/>
    <d v="2022-04-16T00:00:00"/>
  </r>
  <r>
    <n v="89"/>
    <s v="01/04/2022"/>
    <x v="59"/>
    <s v="22/02/2022"/>
    <s v="Procomer, SRL"/>
    <s v="REC-Pago relación de factura anexa, según servicio de mantenimientos y reparación de equipos industriales (cuarto frío) Recinto LNNM, cert. BS-000159-2021, OR-2021-00059."/>
    <n v="0"/>
    <n v="0"/>
    <m/>
    <m/>
    <d v="2022-04-16T00:00:00"/>
  </r>
  <r>
    <n v="90"/>
    <s v="01/04/2022"/>
    <x v="59"/>
    <s v="07/03/2022"/>
    <s v="Procomer, SRL"/>
    <s v="REC-Pago relación de factura anexa, según servicio de mantenimientos y reparación de equipos industriales (cuarto frío) Recinto LNNM, cert. BS-000159-2021, OR-2021-00059."/>
    <n v="0"/>
    <n v="0"/>
    <m/>
    <m/>
    <d v="2022-04-16T00:00:00"/>
  </r>
  <r>
    <n v="91"/>
    <s v="07/04/2022"/>
    <x v="60"/>
    <s v="18/02/2022"/>
    <s v="Procomer, SRL"/>
    <s v="REC-Pago relación de factura anexa, según servicio de mantenimientos y reparación de equipos industriales (cuarto frío) Recinto LNNM, cert. BS-0005159-2021, OR-2021-00059."/>
    <n v="37247.07"/>
    <n v="37247.07"/>
    <m/>
    <m/>
    <d v="2022-04-22T00:00:00"/>
  </r>
  <r>
    <n v="92"/>
    <s v="07/04/2022"/>
    <x v="60"/>
    <s v="21/02/2022"/>
    <s v="Procomer, SRL"/>
    <s v="REC-Pago relación de factura anexa, según servicio de mantenimientos y reparación de equipos industriales (cuarto frío) Recinto LNNM, cert. BS-0005159-2021, OR-2021-00059."/>
    <n v="34161"/>
    <n v="34161"/>
    <m/>
    <m/>
    <d v="2022-04-22T00:00:00"/>
  </r>
  <r>
    <n v="93"/>
    <s v="07/04/2022"/>
    <x v="60"/>
    <s v="22/02/2022"/>
    <s v="Procomer, SRL"/>
    <s v="REC-Pago relación de factura anexa, según servicio de mantenimientos y reparación de equipos industriales (cuarto frío) Recinto LNNM, cert. BS-0005159-2021, OR-2021-00059."/>
    <n v="21830"/>
    <n v="21830"/>
    <m/>
    <m/>
    <d v="2022-04-22T00:00:00"/>
  </r>
  <r>
    <n v="94"/>
    <s v="07/04/2022"/>
    <x v="60"/>
    <s v="07/03/2022"/>
    <s v="Procomer, SRL"/>
    <s v="REC-Pago relación de factura anexa, según servicio de mantenimientos y reparación de equipos industriales (cuarto frío) Recinto LNNM, cert. BS-0005159-2021, OR-2021-00059."/>
    <n v="15104"/>
    <n v="15104"/>
    <m/>
    <m/>
    <d v="2022-04-22T00:00:00"/>
  </r>
  <r>
    <n v="95"/>
    <s v="29/04/2022"/>
    <x v="61"/>
    <s v="22/03/2022"/>
    <s v="DI Part, Partes y Mecánica Diesel, SRL"/>
    <s v="EPH-Recinto 2- EPH-Santiago-contratación de servicio de mantenimiento y reparación de vehículo Nissan color Blanco, placa EI00804 y compra de dos Gomas.   Orden 2021-00067. Contrato BS-0005029-2021. Fact. No. 346 NCF: B1500000491 d/f 22/03/2022."/>
    <n v="35659.599999999999"/>
    <n v="35659.599999999999"/>
    <m/>
    <m/>
    <d v="2022-05-14T00:00:00"/>
  </r>
  <r>
    <n v="96"/>
    <s v="04/04/2022"/>
    <x v="62"/>
    <s v="01/03/2022"/>
    <s v="DI Part, Partes y Mecánica Diesel, SRL"/>
    <s v="EPH-Recinto 2- EPH-Santiago-contratación de servicio de mantenimiento y reparación de vehículos del recinto. Orden 2021-00067. Contrato BS-0005029-2021. (ver relación anexa facts)."/>
    <n v="40176.639999999999"/>
    <n v="40176.639999999999"/>
    <m/>
    <m/>
    <d v="2022-04-19T00:00:00"/>
  </r>
  <r>
    <n v="97"/>
    <s v="04/04/2022"/>
    <x v="62"/>
    <s v="02/03/2022"/>
    <s v="DI Part, Partes y Mecánica Diesel, SRL"/>
    <s v="EPH-Recinto 2- EPH-Santiago-contratación de servicio de mantenimiento y reparación de vehículos del recinto. Orden 2021-00067. Contrato BS-0005029-2021. (ver relación anexa facts)."/>
    <n v="35877.9"/>
    <n v="35877.9"/>
    <m/>
    <m/>
    <d v="2022-04-19T00:00:00"/>
  </r>
  <r>
    <n v="98"/>
    <s v="19/04/2022"/>
    <x v="63"/>
    <s v="24/02/2022"/>
    <s v="Dominican Hospitality Supply, DHS, SRL"/>
    <s v="FEM-Pago fact. B1500000320 d/f 24/02/2022, compra alimentos recinto. Tercer pago de la OR-2021-00213."/>
    <n v="68773.95"/>
    <n v="68773.95"/>
    <m/>
    <m/>
    <d v="2022-05-04T00:00:00"/>
  </r>
  <r>
    <n v="99"/>
    <s v="05/04/2022"/>
    <x v="64"/>
    <s v="02/03/2022"/>
    <s v="Hernandez Peguero &amp; Asociados, SRL"/>
    <s v="REC-Pago NCF:B1500000258 d/f 02/03/2022, por servicio de notarización de (50) contratos para uso en el Recinto LNM, según analisis de pago, sexto pago de la OR-2020-00133."/>
    <n v="31270"/>
    <n v="31270"/>
    <m/>
    <m/>
    <d v="2022-04-20T00:00:00"/>
  </r>
  <r>
    <n v="100"/>
    <s v="29/04/2022"/>
    <x v="65"/>
    <s v="30/03/2022"/>
    <s v="Ynomarag Comercial, SRL"/>
    <s v="REC-Pago fact. NCF: B1500000243 d/f 30/03/2022, por la adquisición de Kits universitarios para los estudiantes del ISFODOSU. Cert. BS-2573-2022. Pago único."/>
    <n v="5120610"/>
    <n v="5120610"/>
    <m/>
    <m/>
    <d v="2022-05-14T00:00:00"/>
  </r>
  <r>
    <n v="101"/>
    <s v="19/04/2022"/>
    <x v="66"/>
    <s v="01/02/2022"/>
    <s v="INVERSIONES DLP, SRL"/>
    <s v="REC-Pago facts. según relación anexa, por adq. de alimentos para los recintos del ISFODOSU, Cert. No. BS-0001624-2020-Adenda BS-13036-2021(Amort. 20% avance)."/>
    <n v="432945.9"/>
    <n v="432945.9"/>
    <m/>
    <m/>
    <d v="2022-05-04T00:00:00"/>
  </r>
  <r>
    <n v="102"/>
    <s v="19/04/2022"/>
    <x v="66"/>
    <s v="08/02/2022"/>
    <s v="INVERSIONES DLP, SRL"/>
    <s v="REC-Pago facts. según relación anexa, por adq. de alimentos para los recintos del ISFODOSU, Cert. No. BS-0001624-2020-Adenda BS-13036-2021(Amort. 20% avance)."/>
    <n v="350515.12"/>
    <n v="350515.12"/>
    <m/>
    <m/>
    <d v="2022-05-04T00:00:00"/>
  </r>
  <r>
    <n v="103"/>
    <s v="19/04/2022"/>
    <x v="66"/>
    <s v="23/02/2022"/>
    <s v="INVERSIONES DLP, SRL"/>
    <s v="REC-Pago facts. según relación anexa, por adq. de alimentos para los recintos del ISFODOSU, Cert. No. BS-0001624-2020-Adenda BS-13036-2021(Amort. 20% avance)."/>
    <n v="287934.88"/>
    <n v="287934.88"/>
    <m/>
    <m/>
    <d v="2022-05-04T00:00:00"/>
  </r>
  <r>
    <n v="104"/>
    <s v="19/04/2022"/>
    <x v="66"/>
    <s v="02/03/2022"/>
    <s v="INVERSIONES DLP, SRL"/>
    <s v="REC-Pago facts. según relación anexa, por adq. de alimentos para los recintos del ISFODOSU, Cert. No. BS-0001624-2020-Adenda BS-13036-2021(Amort. 20% avance)."/>
    <n v="896327.92"/>
    <n v="896327.92"/>
    <m/>
    <m/>
    <d v="2022-05-04T00:00:00"/>
  </r>
  <r>
    <n v="105"/>
    <s v="19/04/2022"/>
    <x v="66"/>
    <s v="11/04/2022"/>
    <s v="INVERSIONES DLP, SRL"/>
    <s v="REC-Pago facts. según relación anexa, por adq. de alimentos para los recintos del ISFODOSU, Cert. No. BS-0001624-2020-Adenda BS-13036-2021(Amort. 20% avance)."/>
    <n v="22676"/>
    <n v="22676"/>
    <m/>
    <m/>
    <d v="2022-05-04T00:00:00"/>
  </r>
  <r>
    <n v="106"/>
    <s v="25/04/2022"/>
    <x v="67"/>
    <s v="05/04/2022"/>
    <s v="Express Servicios Logisticos ESLOGIST, EIRL"/>
    <s v="JVM-Pago de fact. No. NCF: B1500000173 d/f 05/04/2022, correso. a la adq. de material de limpieza y útiles de cocina para el recinto. JVM. OR-00042-2022. RJVM."/>
    <n v="125257"/>
    <n v="125257"/>
    <m/>
    <m/>
    <d v="2022-05-10T00:00:00"/>
  </r>
  <r>
    <n v="107"/>
    <s v="07/04/2022"/>
    <x v="68"/>
    <s v="07/03/2022"/>
    <s v="Target- Lux Lighting Dominicana, SRL"/>
    <s v="REC-Pago ft. No. NCF&gt; B1500000204 d/f 07/03/2022, por la adq. de luminarias Led tipo estancia 36W para el FEM y la Rectoría. Según OR-2022-00012."/>
    <n v="98412"/>
    <n v="98412"/>
    <m/>
    <m/>
    <d v="2022-04-22T00:00:00"/>
  </r>
  <r>
    <n v="108"/>
    <s v="08/04/2022"/>
    <x v="69"/>
    <s v="11/03/2022"/>
    <s v="Turistrans Transporte y Servicios, SRL"/>
    <s v="REC-Pago ft. B1500000279 d/f 11/03/2022, corresp. a serv. de transporte para jornada de capacitación de la escuela de directores, según orden 2021-214 y Cert. No. BS-0013042-2021. Saldo."/>
    <n v="75000"/>
    <n v="75000"/>
    <m/>
    <m/>
    <d v="2022-04-23T00:00:00"/>
  </r>
  <r>
    <n v="109"/>
    <s v="26/04/2022"/>
    <x v="70"/>
    <s v="17/03/2022"/>
    <s v="Brothers RSR Supply Offices, SRL"/>
    <s v="REC-Pago fact. NCF: B1500000840 d/f 17/03/2022, adq. papel de impresión Bond 20, 8 1/2, para la jornada de formación del programa de Gestión de Organizaciones Educ. Pago único."/>
    <n v="80240"/>
    <n v="80240"/>
    <m/>
    <m/>
    <d v="2022-05-11T00:00:00"/>
  </r>
  <r>
    <n v="110"/>
    <s v="18/04/2022"/>
    <x v="71"/>
    <s v="04/02/2022"/>
    <s v="Sulima Import,  SRL"/>
    <s v="EMH-Pago fact. B1500000168 d/f 04/02/22, por compra de alimentos para los estudiantes, recinto EMH, según OR-192/21."/>
    <n v="119749.28"/>
    <n v="119749.28"/>
    <m/>
    <m/>
    <d v="2022-05-03T00:00:00"/>
  </r>
  <r>
    <n v="111"/>
    <s v="26/04/2022"/>
    <x v="72"/>
    <s v="07/04/2022"/>
    <s v="Grupo Retmox, SRL"/>
    <s v="EMH-Pago relación de facts., por fumigación general contra plagas, recinto EMH-según OR-80/21."/>
    <n v="14160"/>
    <n v="14160"/>
    <m/>
    <m/>
    <d v="2022-05-11T00:00:00"/>
  </r>
  <r>
    <n v="112"/>
    <s v="26/04/2022"/>
    <x v="72"/>
    <s v="11/04/2022"/>
    <s v="Grupo Retmox, SRL"/>
    <s v="EMH-Pago relación de facts., por fumigación general contra plagas, recinto EMH-según OR-80/21."/>
    <n v="21240"/>
    <n v="21240"/>
    <m/>
    <m/>
    <d v="2022-05-11T00:00:00"/>
  </r>
  <r>
    <n v="113"/>
    <s v="22/04/2022"/>
    <x v="73"/>
    <s v="28/02/2022"/>
    <s v="Elilolea Food Services, SRL"/>
    <s v="FEM-Pago fact.  NCF:B1500000147 d/f 28/02/2022 correspondiente a los servicios de refrigerios para diversas actividades desarrolladas de manera sabatina en nuestros recinto, 5to pago de la OR-2021-00157."/>
    <n v="72404.800000000003"/>
    <n v="72404.800000000003"/>
    <m/>
    <m/>
    <d v="2022-05-07T00:00:00"/>
  </r>
  <r>
    <n v="114"/>
    <s v="07/04/2022"/>
    <x v="74"/>
    <s v="07/03/2022"/>
    <s v="Comercial Benzan Herrera, SRL"/>
    <s v="UM-Pago fact.. 22003433, NCF: B1500000367, d/f 07/03/2022, solicitando 3er. pago de la orden de compra ISFODOSU-2021-00209, por la adq. de alimentos(remanente)para consumo de los estudiantes internos y semi internos  de este recinto UM."/>
    <n v="266913.32"/>
    <n v="266913.32"/>
    <m/>
    <m/>
    <d v="2022-04-22T00:00:00"/>
  </r>
  <r>
    <n v="115"/>
    <s v="19/04/2022"/>
    <x v="75"/>
    <s v="09/12/2021"/>
    <s v="Sanfra Food &amp; Catering, S.R.L."/>
    <s v="FEM-Pago fact. B1500000320 d/f 24/02/2022, compra alimentos recinto. Tercer pago de la OR-2021-00213."/>
    <n v="0"/>
    <n v="0"/>
    <m/>
    <m/>
    <d v="2022-05-04T00:00:00"/>
  </r>
  <r>
    <n v="116"/>
    <s v="19/04/2022"/>
    <x v="76"/>
    <s v="09/12/2021"/>
    <s v="Sanfra Food &amp; Catering, S.R.L."/>
    <s v="REC-Pago fact. NCF: B1500000019 d/f 09/12/2021, por serv. de refrigerio para reunión plenaria junta de directores el martes 30/11/2022, salón Fco. Polanco de 8:00 AM a 12:00PM, según ORD-2021-023."/>
    <n v="21527.63"/>
    <n v="21527.63"/>
    <m/>
    <m/>
    <d v="2022-05-04T00:00:00"/>
  </r>
  <r>
    <n v="117"/>
    <s v="19/04/2022"/>
    <x v="77"/>
    <s v="19/12/2021"/>
    <s v="Sanfra Food &amp; Catering, S.R.L."/>
    <s v="REC-Pago fact. NCF: B1500000019 d/f 09/12/2021, por serv. de refrigerio para reunión plenaria junta de directores el martes 30/11/2022, salón Fco. Polanco de 8:00 AM a 12:00PM, según ORD-2021-023."/>
    <n v="0"/>
    <n v="0"/>
    <m/>
    <m/>
    <d v="2022-05-04T00:00:00"/>
  </r>
  <r>
    <n v="118"/>
    <s v="19/04/2022"/>
    <x v="78"/>
    <s v="28/02/2022"/>
    <s v="Grupo Antace, SRL"/>
    <s v="FEM-Pago fact. con NCF: B1500000018 d/f 28/02/2022, corresp. a la compra de alimentos. Primer pago de la OR-2021-00378."/>
    <n v="41714"/>
    <n v="41714"/>
    <m/>
    <m/>
    <d v="2022-05-04T00:00:00"/>
  </r>
  <r>
    <n v="119"/>
    <s v="29/04/2022"/>
    <x v="79"/>
    <s v="15/03/2022"/>
    <s v="Jenaman Company, SRL"/>
    <s v="FEM-Pago fact. B1500000013 d/f 15/03/2022, corresp. a la compra de alimentos primer pago(01) de la OR-2021-00376."/>
    <n v="35377.4"/>
    <n v="35377.4"/>
    <m/>
    <m/>
    <d v="2022-05-14T00:00:00"/>
  </r>
  <r>
    <n v="120"/>
    <s v="08/04/2022"/>
    <x v="80"/>
    <s v="07/03/2022"/>
    <s v="ASOC DOM DE RECTORES D UNIVERSI"/>
    <s v="REC-Pago fact. NCF: No. B1500000154 d/f 07/03/2022, por concepto de cuota de membresía corresp. a enero-diciembre 2022. según la orden de compra No. 2022-00013. Pago único."/>
    <n v="100000"/>
    <n v="100000"/>
    <m/>
    <m/>
    <d v="2022-04-23T00:00:00"/>
  </r>
  <r>
    <n v="121"/>
    <s v="07/04/2022"/>
    <x v="81"/>
    <s v="23/03/2022"/>
    <s v="SEGURO NACIONAL DE SALUD"/>
    <s v="REC-Pago de fact. NCF: B1500006116 d/f 23/03/22, corresp. a la contratación de seguro complementario empleados del ISFODOSU, mes de abril 2022  corresp. al periodo 01/04/2022   al 30/04/22."/>
    <n v="496587"/>
    <n v="496587"/>
    <m/>
    <m/>
    <d v="2022-04-22T00:00:00"/>
  </r>
  <r>
    <n v="122"/>
    <s v="27/04/2022"/>
    <x v="82"/>
    <s v="20/01/2022"/>
    <s v="UNIVERSIDAD ISA"/>
    <s v="REC-Pago fact. No. 00138483, NCF: B1500000510 d/f 20/01/2022, por uso y Goce compartido de algunas instalaciones físicas, previamente identificadas con el recinto EPH de ISFODOSU. según Cert. CI-109-2021. Rescindidas. Nueva Cert-CI-97-2022."/>
    <n v="8921268.5999999996"/>
    <n v="8921268.5999999996"/>
    <m/>
    <m/>
    <d v="2022-05-12T00:00:00"/>
  </r>
  <r>
    <n v="123"/>
    <s v="22/04/2022"/>
    <x v="83"/>
    <s v="07/04/2022"/>
    <s v="FUNDACION CASA ARQUIDIOCESANA MARIA DE LA ALTAGRACIA, INC"/>
    <s v="REC-Pago fact. No. 2022-03, B1500000037 d/f 07/04/2022, por serv. de hospedaje con alimentación, uso del gran salón, salones, según Fact. y recibido conforme anexo. Según Cert. No. CI-0000263-2021(Amort-del 20%)."/>
    <n v="1928072.8"/>
    <n v="1928072.8"/>
    <m/>
    <m/>
    <d v="2022-05-07T00:00:00"/>
  </r>
  <r>
    <n v="124"/>
    <s v="28/04/2022"/>
    <x v="84"/>
    <s v="21/03/2022"/>
    <s v="Ministerio Centro de Desarrollo Integral Pan de Vida INC"/>
    <s v="UM-Pago fact. NCF. B1500000027 d/f 21/03/2022, solic. 7mo orden de compra No. OR-2019-14, por la adq. de agua embotellada para consumo de los estud. int. y semi internos de este recinto UM."/>
    <n v="18300"/>
    <n v="18300"/>
    <m/>
    <m/>
    <d v="2022-05-13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89" firstHeaderRow="1" firstDataRow="1" firstDataCol="1"/>
  <pivotFields count="11">
    <pivotField showAll="0"/>
    <pivotField showAll="0"/>
    <pivotField axis="axisRow" showAll="0">
      <items count="131">
        <item m="1" x="119"/>
        <item m="1" x="117"/>
        <item m="1" x="85"/>
        <item m="1" x="115"/>
        <item m="1" x="100"/>
        <item m="1" x="114"/>
        <item m="1" x="118"/>
        <item m="1" x="116"/>
        <item m="1" x="126"/>
        <item m="1" x="90"/>
        <item m="1" x="102"/>
        <item m="1" x="99"/>
        <item m="1" x="101"/>
        <item m="1" x="121"/>
        <item m="1" x="91"/>
        <item m="1" x="127"/>
        <item m="1" x="120"/>
        <item m="1" x="86"/>
        <item m="1" x="107"/>
        <item m="1" x="123"/>
        <item m="1" x="103"/>
        <item m="1" x="88"/>
        <item m="1" x="97"/>
        <item m="1" x="125"/>
        <item m="1" x="106"/>
        <item m="1" x="93"/>
        <item m="1" x="87"/>
        <item m="1" x="108"/>
        <item m="1" x="92"/>
        <item m="1" x="110"/>
        <item m="1" x="104"/>
        <item m="1" x="111"/>
        <item m="1" x="89"/>
        <item m="1" x="109"/>
        <item m="1" x="129"/>
        <item m="1" x="112"/>
        <item m="1" x="95"/>
        <item m="1" x="124"/>
        <item m="1" x="113"/>
        <item m="1" x="105"/>
        <item m="1" x="122"/>
        <item m="1" x="128"/>
        <item m="1" x="94"/>
        <item m="1" x="98"/>
        <item m="1" x="96"/>
        <item x="26"/>
        <item x="15"/>
        <item x="16"/>
        <item x="38"/>
        <item x="59"/>
        <item x="20"/>
        <item x="45"/>
        <item x="58"/>
        <item x="62"/>
        <item x="18"/>
        <item x="23"/>
        <item x="19"/>
        <item x="24"/>
        <item x="25"/>
        <item x="64"/>
        <item x="10"/>
        <item x="17"/>
        <item x="44"/>
        <item x="35"/>
        <item x="0"/>
        <item x="27"/>
        <item x="68"/>
        <item x="74"/>
        <item x="81"/>
        <item x="8"/>
        <item x="60"/>
        <item x="80"/>
        <item x="52"/>
        <item x="3"/>
        <item x="1"/>
        <item x="53"/>
        <item x="69"/>
        <item x="32"/>
        <item x="54"/>
        <item x="47"/>
        <item x="21"/>
        <item x="50"/>
        <item x="5"/>
        <item x="36"/>
        <item x="39"/>
        <item x="40"/>
        <item x="71"/>
        <item x="66"/>
        <item x="78"/>
        <item x="77"/>
        <item x="75"/>
        <item x="63"/>
        <item x="76"/>
        <item x="43"/>
        <item x="2"/>
        <item x="49"/>
        <item x="57"/>
        <item x="56"/>
        <item x="6"/>
        <item x="22"/>
        <item x="4"/>
        <item x="7"/>
        <item x="73"/>
        <item x="13"/>
        <item x="12"/>
        <item x="42"/>
        <item x="83"/>
        <item x="67"/>
        <item x="9"/>
        <item x="46"/>
        <item x="11"/>
        <item x="70"/>
        <item x="72"/>
        <item x="55"/>
        <item x="82"/>
        <item x="28"/>
        <item x="29"/>
        <item x="30"/>
        <item x="48"/>
        <item x="14"/>
        <item x="33"/>
        <item x="84"/>
        <item x="79"/>
        <item x="34"/>
        <item x="31"/>
        <item x="37"/>
        <item x="61"/>
        <item x="51"/>
        <item x="41"/>
        <item x="65"/>
        <item t="default"/>
      </items>
    </pivotField>
    <pivotField showAll="0"/>
    <pivotField showAll="0"/>
    <pivotField showAll="0"/>
    <pivotField dataField="1" numFmtId="43" showAll="0"/>
    <pivotField numFmtId="43" showAll="0"/>
    <pivotField showAll="0"/>
    <pivotField showAll="0"/>
    <pivotField numFmtId="14" showAll="0"/>
  </pivotFields>
  <rowFields count="1">
    <field x="2"/>
  </rowFields>
  <rowItems count="86"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 t="grand">
      <x/>
    </i>
  </rowItems>
  <colItems count="1">
    <i/>
  </colItems>
  <dataFields count="1">
    <dataField name="Suma de Monto Facturado RD$" fld="6" baseField="2" baseItem="0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9:K106" totalsRowCount="1" headerRowDxfId="27" dataDxfId="25" totalsRowDxfId="23" headerRowBorderDxfId="26" tableBorderDxfId="24" totalsRowBorderDxfId="22">
  <autoFilter ref="A9:K105" xr:uid="{00000000-0009-0000-0100-000001000000}"/>
  <tableColumns count="11">
    <tableColumn id="2" xr3:uid="{00000000-0010-0000-0000-000002000000}" name="No." totalsRowLabel="TOTAL GENERAL" dataDxfId="21" totalsRowDxfId="20"/>
    <tableColumn id="1" xr3:uid="{00000000-0010-0000-0000-000001000000}" name="Fecha Documento de Pago" dataDxfId="19" totalsRowDxfId="18"/>
    <tableColumn id="7" xr3:uid="{00000000-0010-0000-0000-000007000000}" name="Numero Documento" dataDxfId="17" totalsRowDxfId="16"/>
    <tableColumn id="5" xr3:uid="{00000000-0010-0000-0000-000005000000}" name="Fecha de la Factura" dataDxfId="15" totalsRowDxfId="14"/>
    <tableColumn id="3" xr3:uid="{00000000-0010-0000-0000-000003000000}" name="Beneficiario" dataDxfId="13" totalsRowDxfId="12"/>
    <tableColumn id="4" xr3:uid="{00000000-0010-0000-0000-000004000000}" name="Concepto" dataDxfId="11" totalsRowDxfId="10"/>
    <tableColumn id="11" xr3:uid="{00000000-0010-0000-0000-00000B000000}" name="Monto Facturado RD$" totalsRowFunction="sum" dataDxfId="9" totalsRowDxfId="8" dataCellStyle="Millares"/>
    <tableColumn id="6" xr3:uid="{00000000-0010-0000-0000-000006000000}" name="Monto Pagado RD$" totalsRowFunction="sum" dataDxfId="7" totalsRowDxfId="6" dataCellStyle="Millares">
      <calculatedColumnFormula>+Tabla1[[#This Row],[Monto Facturado RD$]]</calculatedColumnFormula>
    </tableColumn>
    <tableColumn id="13" xr3:uid="{00000000-0010-0000-0000-00000D000000}" name="Monto Pendiente RD$" totalsRowFunction="sum" dataDxfId="5" totalsRowDxfId="4" dataCellStyle="Millares">
      <calculatedColumnFormula>+Tabla1[[#This Row],[Monto Facturado RD$]]-Tabla1[[#This Row],[Monto Pagado RD$]]</calculatedColumnFormula>
    </tableColumn>
    <tableColumn id="12" xr3:uid="{00000000-0010-0000-0000-00000C000000}" name="Estado" dataDxfId="3" totalsRowDxfId="2"/>
    <tableColumn id="8" xr3:uid="{00000000-0010-0000-0000-000008000000}" name="Fecha estimada de Pago" dataDxfId="1" totalsRowDxfId="0" dataCellStyle="Millares">
      <calculatedColumnFormula>+Tabla1[[#This Row],[Fecha Documento de Pago]]+15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89"/>
  <sheetViews>
    <sheetView topLeftCell="A55" workbookViewId="0">
      <selection activeCell="B75" sqref="B75"/>
    </sheetView>
  </sheetViews>
  <sheetFormatPr baseColWidth="10" defaultRowHeight="15" x14ac:dyDescent="0.25"/>
  <cols>
    <col min="1" max="1" width="17.5703125" bestFit="1" customWidth="1"/>
    <col min="2" max="2" width="28.42578125" style="3" bestFit="1" customWidth="1"/>
  </cols>
  <sheetData>
    <row r="3" spans="1:2" x14ac:dyDescent="0.25">
      <c r="A3" s="35" t="s">
        <v>349</v>
      </c>
      <c r="B3" s="3" t="s">
        <v>351</v>
      </c>
    </row>
    <row r="4" spans="1:2" x14ac:dyDescent="0.25">
      <c r="A4" s="36" t="s">
        <v>111</v>
      </c>
      <c r="B4" s="3">
        <v>15990</v>
      </c>
    </row>
    <row r="5" spans="1:2" x14ac:dyDescent="0.25">
      <c r="A5" s="36" t="s">
        <v>82</v>
      </c>
      <c r="B5" s="3">
        <v>0</v>
      </c>
    </row>
    <row r="6" spans="1:2" x14ac:dyDescent="0.25">
      <c r="A6" s="36" t="s">
        <v>83</v>
      </c>
      <c r="B6" s="3">
        <v>376856.32000000001</v>
      </c>
    </row>
    <row r="7" spans="1:2" x14ac:dyDescent="0.25">
      <c r="A7" s="36" t="s">
        <v>151</v>
      </c>
      <c r="B7" s="3">
        <v>0</v>
      </c>
    </row>
    <row r="8" spans="1:2" x14ac:dyDescent="0.25">
      <c r="A8" s="36" t="s">
        <v>208</v>
      </c>
      <c r="B8" s="3">
        <v>0</v>
      </c>
    </row>
    <row r="9" spans="1:2" x14ac:dyDescent="0.25">
      <c r="A9" s="36" t="s">
        <v>92</v>
      </c>
      <c r="B9" s="3">
        <v>418779.94</v>
      </c>
    </row>
    <row r="10" spans="1:2" x14ac:dyDescent="0.25">
      <c r="A10" s="36" t="s">
        <v>171</v>
      </c>
      <c r="B10" s="3">
        <v>449845.5</v>
      </c>
    </row>
    <row r="11" spans="1:2" x14ac:dyDescent="0.25">
      <c r="A11" s="36" t="s">
        <v>205</v>
      </c>
      <c r="B11" s="3">
        <v>116660.43</v>
      </c>
    </row>
    <row r="12" spans="1:2" x14ac:dyDescent="0.25">
      <c r="A12" s="36" t="s">
        <v>216</v>
      </c>
      <c r="B12" s="3">
        <v>76054.540000000008</v>
      </c>
    </row>
    <row r="13" spans="1:2" x14ac:dyDescent="0.25">
      <c r="A13" s="36" t="s">
        <v>87</v>
      </c>
      <c r="B13" s="3">
        <v>0</v>
      </c>
    </row>
    <row r="14" spans="1:2" x14ac:dyDescent="0.25">
      <c r="A14" s="36" t="s">
        <v>104</v>
      </c>
      <c r="B14" s="3">
        <v>0</v>
      </c>
    </row>
    <row r="15" spans="1:2" x14ac:dyDescent="0.25">
      <c r="A15" s="36" t="s">
        <v>88</v>
      </c>
      <c r="B15" s="3">
        <v>0</v>
      </c>
    </row>
    <row r="16" spans="1:2" x14ac:dyDescent="0.25">
      <c r="A16" s="36" t="s">
        <v>107</v>
      </c>
      <c r="B16" s="3">
        <v>0</v>
      </c>
    </row>
    <row r="17" spans="1:2" x14ac:dyDescent="0.25">
      <c r="A17" s="36" t="s">
        <v>108</v>
      </c>
      <c r="B17" s="3">
        <v>34734.93</v>
      </c>
    </row>
    <row r="18" spans="1:2" x14ac:dyDescent="0.25">
      <c r="A18" s="36" t="s">
        <v>223</v>
      </c>
      <c r="B18" s="3">
        <v>31270</v>
      </c>
    </row>
    <row r="19" spans="1:2" x14ac:dyDescent="0.25">
      <c r="A19" s="36" t="s">
        <v>53</v>
      </c>
      <c r="B19" s="3">
        <v>18319.400000000001</v>
      </c>
    </row>
    <row r="20" spans="1:2" x14ac:dyDescent="0.25">
      <c r="A20" s="36" t="s">
        <v>86</v>
      </c>
      <c r="B20" s="3">
        <v>169645.17</v>
      </c>
    </row>
    <row r="21" spans="1:2" x14ac:dyDescent="0.25">
      <c r="A21" s="36" t="s">
        <v>168</v>
      </c>
      <c r="B21" s="3">
        <v>65040</v>
      </c>
    </row>
    <row r="22" spans="1:2" x14ac:dyDescent="0.25">
      <c r="A22" s="36" t="s">
        <v>142</v>
      </c>
      <c r="B22" s="3">
        <v>4734.16</v>
      </c>
    </row>
    <row r="23" spans="1:2" x14ac:dyDescent="0.25">
      <c r="A23" s="36" t="s">
        <v>7</v>
      </c>
      <c r="B23" s="3">
        <v>99710</v>
      </c>
    </row>
    <row r="24" spans="1:2" x14ac:dyDescent="0.25">
      <c r="A24" s="36" t="s">
        <v>114</v>
      </c>
      <c r="B24" s="3">
        <v>14022</v>
      </c>
    </row>
    <row r="25" spans="1:2" x14ac:dyDescent="0.25">
      <c r="A25" s="36" t="s">
        <v>236</v>
      </c>
      <c r="B25" s="3">
        <v>98412</v>
      </c>
    </row>
    <row r="26" spans="1:2" x14ac:dyDescent="0.25">
      <c r="A26" s="36" t="s">
        <v>254</v>
      </c>
      <c r="B26" s="3">
        <v>266913.32</v>
      </c>
    </row>
    <row r="27" spans="1:2" x14ac:dyDescent="0.25">
      <c r="A27" s="36" t="s">
        <v>271</v>
      </c>
      <c r="B27" s="3">
        <v>496587</v>
      </c>
    </row>
    <row r="28" spans="1:2" x14ac:dyDescent="0.25">
      <c r="A28" s="36" t="s">
        <v>41</v>
      </c>
      <c r="B28" s="3">
        <v>194410</v>
      </c>
    </row>
    <row r="29" spans="1:2" x14ac:dyDescent="0.25">
      <c r="A29" s="36" t="s">
        <v>211</v>
      </c>
      <c r="B29" s="3">
        <v>108342.07</v>
      </c>
    </row>
    <row r="30" spans="1:2" x14ac:dyDescent="0.25">
      <c r="A30" s="36" t="s">
        <v>268</v>
      </c>
      <c r="B30" s="3">
        <v>100000</v>
      </c>
    </row>
    <row r="31" spans="1:2" x14ac:dyDescent="0.25">
      <c r="A31" s="36" t="s">
        <v>191</v>
      </c>
      <c r="B31" s="3">
        <v>0</v>
      </c>
    </row>
    <row r="32" spans="1:2" x14ac:dyDescent="0.25">
      <c r="A32" s="36" t="s">
        <v>22</v>
      </c>
      <c r="B32" s="3">
        <v>3144.98</v>
      </c>
    </row>
    <row r="33" spans="1:2" x14ac:dyDescent="0.25">
      <c r="A33" s="36" t="s">
        <v>12</v>
      </c>
      <c r="B33" s="3">
        <v>16638</v>
      </c>
    </row>
    <row r="34" spans="1:2" x14ac:dyDescent="0.25">
      <c r="A34" s="36" t="s">
        <v>192</v>
      </c>
      <c r="B34" s="3">
        <v>0</v>
      </c>
    </row>
    <row r="35" spans="1:2" x14ac:dyDescent="0.25">
      <c r="A35" s="36" t="s">
        <v>239</v>
      </c>
      <c r="B35" s="3">
        <v>75000</v>
      </c>
    </row>
    <row r="36" spans="1:2" x14ac:dyDescent="0.25">
      <c r="A36" s="36" t="s">
        <v>129</v>
      </c>
      <c r="B36" s="3">
        <v>906839.75</v>
      </c>
    </row>
    <row r="37" spans="1:2" x14ac:dyDescent="0.25">
      <c r="A37" s="36" t="s">
        <v>193</v>
      </c>
      <c r="B37" s="3">
        <v>511798.82</v>
      </c>
    </row>
    <row r="38" spans="1:2" x14ac:dyDescent="0.25">
      <c r="A38" s="36" t="s">
        <v>175</v>
      </c>
      <c r="B38" s="3">
        <v>0</v>
      </c>
    </row>
    <row r="39" spans="1:2" x14ac:dyDescent="0.25">
      <c r="A39" s="36" t="s">
        <v>96</v>
      </c>
      <c r="B39" s="3">
        <v>17590.13</v>
      </c>
    </row>
    <row r="40" spans="1:2" x14ac:dyDescent="0.25">
      <c r="A40" s="36" t="s">
        <v>185</v>
      </c>
      <c r="B40" s="3">
        <v>170140</v>
      </c>
    </row>
    <row r="41" spans="1:2" x14ac:dyDescent="0.25">
      <c r="A41" s="36" t="s">
        <v>32</v>
      </c>
      <c r="B41" s="3">
        <v>16826.939999999999</v>
      </c>
    </row>
    <row r="42" spans="1:2" x14ac:dyDescent="0.25">
      <c r="A42" s="36" t="s">
        <v>146</v>
      </c>
      <c r="B42" s="3">
        <v>72952</v>
      </c>
    </row>
    <row r="43" spans="1:2" x14ac:dyDescent="0.25">
      <c r="A43" s="36" t="s">
        <v>154</v>
      </c>
      <c r="B43" s="3">
        <v>0</v>
      </c>
    </row>
    <row r="44" spans="1:2" x14ac:dyDescent="0.25">
      <c r="A44" s="36" t="s">
        <v>155</v>
      </c>
      <c r="B44" s="3">
        <v>271730.40000000002</v>
      </c>
    </row>
    <row r="45" spans="1:2" x14ac:dyDescent="0.25">
      <c r="A45" s="36" t="s">
        <v>245</v>
      </c>
      <c r="B45" s="3">
        <v>119749.28</v>
      </c>
    </row>
    <row r="46" spans="1:2" x14ac:dyDescent="0.25">
      <c r="A46" s="36" t="s">
        <v>230</v>
      </c>
      <c r="B46" s="3">
        <v>1990399.8199999998</v>
      </c>
    </row>
    <row r="47" spans="1:2" x14ac:dyDescent="0.25">
      <c r="A47" s="36" t="s">
        <v>262</v>
      </c>
      <c r="B47" s="3">
        <v>41714</v>
      </c>
    </row>
    <row r="48" spans="1:2" x14ac:dyDescent="0.25">
      <c r="A48" s="36" t="s">
        <v>259</v>
      </c>
      <c r="B48" s="3">
        <v>0</v>
      </c>
    </row>
    <row r="49" spans="1:2" x14ac:dyDescent="0.25">
      <c r="A49" s="36" t="s">
        <v>256</v>
      </c>
      <c r="B49" s="3">
        <v>0</v>
      </c>
    </row>
    <row r="50" spans="1:2" x14ac:dyDescent="0.25">
      <c r="A50" s="36" t="s">
        <v>220</v>
      </c>
      <c r="B50" s="3">
        <v>68773.95</v>
      </c>
    </row>
    <row r="51" spans="1:2" x14ac:dyDescent="0.25">
      <c r="A51" s="36" t="s">
        <v>258</v>
      </c>
      <c r="B51" s="3">
        <v>21527.63</v>
      </c>
    </row>
    <row r="52" spans="1:2" x14ac:dyDescent="0.25">
      <c r="A52" s="36" t="s">
        <v>165</v>
      </c>
      <c r="B52" s="3">
        <v>90860</v>
      </c>
    </row>
    <row r="53" spans="1:2" x14ac:dyDescent="0.25">
      <c r="A53" s="36" t="s">
        <v>17</v>
      </c>
      <c r="B53" s="3">
        <v>128149.6</v>
      </c>
    </row>
    <row r="54" spans="1:2" x14ac:dyDescent="0.25">
      <c r="A54" s="36" t="s">
        <v>181</v>
      </c>
      <c r="B54" s="3">
        <v>15555.55</v>
      </c>
    </row>
    <row r="55" spans="1:2" x14ac:dyDescent="0.25">
      <c r="A55" s="36" t="s">
        <v>202</v>
      </c>
      <c r="B55" s="3">
        <v>0</v>
      </c>
    </row>
    <row r="56" spans="1:2" x14ac:dyDescent="0.25">
      <c r="A56" s="36" t="s">
        <v>201</v>
      </c>
      <c r="B56" s="3">
        <v>404980.72</v>
      </c>
    </row>
    <row r="57" spans="1:2" x14ac:dyDescent="0.25">
      <c r="A57" s="36" t="s">
        <v>34</v>
      </c>
      <c r="B57" s="3">
        <v>378924.2</v>
      </c>
    </row>
    <row r="58" spans="1:2" x14ac:dyDescent="0.25">
      <c r="A58" s="36" t="s">
        <v>100</v>
      </c>
      <c r="B58" s="3">
        <v>146655.63</v>
      </c>
    </row>
    <row r="59" spans="1:2" x14ac:dyDescent="0.25">
      <c r="A59" s="36" t="s">
        <v>29</v>
      </c>
      <c r="B59" s="3">
        <v>1592737.24</v>
      </c>
    </row>
    <row r="60" spans="1:2" x14ac:dyDescent="0.25">
      <c r="A60" s="36" t="s">
        <v>36</v>
      </c>
      <c r="B60" s="3">
        <v>30699.5</v>
      </c>
    </row>
    <row r="61" spans="1:2" x14ac:dyDescent="0.25">
      <c r="A61" s="36" t="s">
        <v>251</v>
      </c>
      <c r="B61" s="3">
        <v>72404.800000000003</v>
      </c>
    </row>
    <row r="62" spans="1:2" x14ac:dyDescent="0.25">
      <c r="A62" s="36" t="s">
        <v>74</v>
      </c>
      <c r="B62" s="3">
        <v>1597035.6</v>
      </c>
    </row>
    <row r="63" spans="1:2" x14ac:dyDescent="0.25">
      <c r="A63" s="36" t="s">
        <v>66</v>
      </c>
      <c r="B63" s="3">
        <v>5863159.6000000006</v>
      </c>
    </row>
    <row r="64" spans="1:2" x14ac:dyDescent="0.25">
      <c r="A64" s="36" t="s">
        <v>162</v>
      </c>
      <c r="B64" s="3">
        <v>690283.57</v>
      </c>
    </row>
    <row r="65" spans="1:2" x14ac:dyDescent="0.25">
      <c r="A65" s="36" t="s">
        <v>278</v>
      </c>
      <c r="B65" s="3">
        <v>1928072.8</v>
      </c>
    </row>
    <row r="66" spans="1:2" x14ac:dyDescent="0.25">
      <c r="A66" s="36" t="s">
        <v>233</v>
      </c>
      <c r="B66" s="3">
        <v>125257</v>
      </c>
    </row>
    <row r="67" spans="1:2" x14ac:dyDescent="0.25">
      <c r="A67" s="36" t="s">
        <v>48</v>
      </c>
      <c r="B67" s="3">
        <v>250000</v>
      </c>
    </row>
    <row r="68" spans="1:2" x14ac:dyDescent="0.25">
      <c r="A68" s="36" t="s">
        <v>174</v>
      </c>
      <c r="B68" s="3">
        <v>1461276.31</v>
      </c>
    </row>
    <row r="69" spans="1:2" x14ac:dyDescent="0.25">
      <c r="A69" s="36" t="s">
        <v>60</v>
      </c>
      <c r="B69" s="3">
        <v>25800</v>
      </c>
    </row>
    <row r="70" spans="1:2" x14ac:dyDescent="0.25">
      <c r="A70" s="36" t="s">
        <v>242</v>
      </c>
      <c r="B70" s="3">
        <v>80240</v>
      </c>
    </row>
    <row r="71" spans="1:2" x14ac:dyDescent="0.25">
      <c r="A71" s="36" t="s">
        <v>248</v>
      </c>
      <c r="B71" s="3">
        <v>35400</v>
      </c>
    </row>
    <row r="72" spans="1:2" x14ac:dyDescent="0.25">
      <c r="A72" s="36" t="s">
        <v>198</v>
      </c>
      <c r="B72" s="3">
        <v>2970129.46</v>
      </c>
    </row>
    <row r="73" spans="1:2" x14ac:dyDescent="0.25">
      <c r="A73" s="36" t="s">
        <v>275</v>
      </c>
      <c r="B73" s="3">
        <v>8921268.5999999996</v>
      </c>
    </row>
    <row r="74" spans="1:2" x14ac:dyDescent="0.25">
      <c r="A74" s="36" t="s">
        <v>118</v>
      </c>
      <c r="B74" s="3">
        <v>0</v>
      </c>
    </row>
    <row r="75" spans="1:2" x14ac:dyDescent="0.25">
      <c r="A75" s="36" t="s">
        <v>120</v>
      </c>
      <c r="B75" s="3">
        <v>0</v>
      </c>
    </row>
    <row r="76" spans="1:2" x14ac:dyDescent="0.25">
      <c r="A76" s="36" t="s">
        <v>121</v>
      </c>
      <c r="B76" s="3">
        <v>89326</v>
      </c>
    </row>
    <row r="77" spans="1:2" x14ac:dyDescent="0.25">
      <c r="A77" s="36" t="s">
        <v>178</v>
      </c>
      <c r="B77" s="3">
        <v>106000</v>
      </c>
    </row>
    <row r="78" spans="1:2" x14ac:dyDescent="0.25">
      <c r="A78" s="36" t="s">
        <v>78</v>
      </c>
      <c r="B78" s="3">
        <v>40770</v>
      </c>
    </row>
    <row r="79" spans="1:2" x14ac:dyDescent="0.25">
      <c r="A79" s="36" t="s">
        <v>133</v>
      </c>
      <c r="B79" s="3">
        <v>35400</v>
      </c>
    </row>
    <row r="80" spans="1:2" x14ac:dyDescent="0.25">
      <c r="A80" s="36" t="s">
        <v>281</v>
      </c>
      <c r="B80" s="3">
        <v>18300</v>
      </c>
    </row>
    <row r="81" spans="1:2" x14ac:dyDescent="0.25">
      <c r="A81" s="36" t="s">
        <v>265</v>
      </c>
      <c r="B81" s="3">
        <v>35377.4</v>
      </c>
    </row>
    <row r="82" spans="1:2" x14ac:dyDescent="0.25">
      <c r="A82" s="36" t="s">
        <v>137</v>
      </c>
      <c r="B82" s="3">
        <v>170000</v>
      </c>
    </row>
    <row r="83" spans="1:2" x14ac:dyDescent="0.25">
      <c r="A83" s="36" t="s">
        <v>126</v>
      </c>
      <c r="B83" s="3">
        <v>14656.25</v>
      </c>
    </row>
    <row r="84" spans="1:2" x14ac:dyDescent="0.25">
      <c r="A84" s="36" t="s">
        <v>149</v>
      </c>
      <c r="B84" s="3">
        <v>87154.8</v>
      </c>
    </row>
    <row r="85" spans="1:2" x14ac:dyDescent="0.25">
      <c r="A85" s="36" t="s">
        <v>214</v>
      </c>
      <c r="B85" s="3">
        <v>35659.599999999999</v>
      </c>
    </row>
    <row r="86" spans="1:2" x14ac:dyDescent="0.25">
      <c r="A86" s="36" t="s">
        <v>188</v>
      </c>
      <c r="B86" s="3">
        <v>5645.12</v>
      </c>
    </row>
    <row r="87" spans="1:2" x14ac:dyDescent="0.25">
      <c r="A87" s="36" t="s">
        <v>158</v>
      </c>
      <c r="B87" s="3">
        <v>127999.99</v>
      </c>
    </row>
    <row r="88" spans="1:2" x14ac:dyDescent="0.25">
      <c r="A88" s="36" t="s">
        <v>226</v>
      </c>
      <c r="B88" s="3">
        <v>5120610</v>
      </c>
    </row>
    <row r="89" spans="1:2" x14ac:dyDescent="0.25">
      <c r="A89" s="36" t="s">
        <v>350</v>
      </c>
      <c r="B89" s="3">
        <v>40156941.82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8"/>
  <sheetViews>
    <sheetView tabSelected="1" view="pageBreakPreview" topLeftCell="A109" zoomScale="60" zoomScaleNormal="100" workbookViewId="0">
      <selection activeCell="G11" sqref="G11"/>
    </sheetView>
  </sheetViews>
  <sheetFormatPr baseColWidth="10" defaultColWidth="9.140625" defaultRowHeight="15.75" x14ac:dyDescent="0.25"/>
  <cols>
    <col min="1" max="1" width="6.7109375" style="6" bestFit="1" customWidth="1"/>
    <col min="2" max="2" width="13.5703125" style="6" customWidth="1"/>
    <col min="3" max="3" width="15.42578125" style="6" customWidth="1"/>
    <col min="4" max="4" width="13.42578125" style="6" customWidth="1"/>
    <col min="5" max="5" width="32" style="8" customWidth="1"/>
    <col min="6" max="6" width="33.7109375" style="6" customWidth="1"/>
    <col min="7" max="7" width="19.85546875" style="8" customWidth="1"/>
    <col min="8" max="8" width="19.5703125" style="34" customWidth="1"/>
    <col min="9" max="9" width="13.140625" style="34" customWidth="1"/>
    <col min="10" max="10" width="14" style="16" customWidth="1"/>
    <col min="11" max="11" width="16" style="31" customWidth="1"/>
    <col min="12" max="12" width="9.140625" style="16"/>
    <col min="13" max="13" width="23.42578125" style="6" customWidth="1"/>
    <col min="14" max="14" width="23.42578125" style="7" customWidth="1"/>
    <col min="15" max="16384" width="9.140625" style="6"/>
  </cols>
  <sheetData>
    <row r="1" spans="1:14" s="4" customFormat="1" ht="16.5" x14ac:dyDescent="0.25">
      <c r="A1" s="17"/>
      <c r="B1" s="18"/>
      <c r="C1" s="18"/>
      <c r="D1" s="18"/>
      <c r="E1" s="18"/>
      <c r="F1" s="18"/>
      <c r="G1" s="19"/>
      <c r="H1" s="20"/>
      <c r="I1" s="21"/>
      <c r="J1" s="19"/>
      <c r="K1" s="22"/>
    </row>
    <row r="2" spans="1:14" s="4" customFormat="1" ht="16.5" x14ac:dyDescent="0.25">
      <c r="A2" s="17"/>
      <c r="B2" s="18"/>
      <c r="C2" s="18"/>
      <c r="D2" s="18"/>
      <c r="E2" s="18"/>
      <c r="F2" s="18"/>
      <c r="G2" s="19"/>
      <c r="H2" s="20"/>
      <c r="I2" s="21"/>
      <c r="J2" s="19"/>
      <c r="K2" s="22"/>
    </row>
    <row r="3" spans="1:14" s="4" customFormat="1" ht="16.5" x14ac:dyDescent="0.25">
      <c r="A3" s="17"/>
      <c r="B3" s="18"/>
      <c r="C3" s="18"/>
      <c r="D3" s="18"/>
      <c r="E3" s="18"/>
      <c r="F3" s="18"/>
      <c r="G3" s="19"/>
      <c r="H3" s="20"/>
      <c r="I3" s="21"/>
      <c r="J3" s="19"/>
      <c r="K3" s="22"/>
    </row>
    <row r="4" spans="1:14" s="4" customFormat="1" ht="16.5" x14ac:dyDescent="0.25">
      <c r="A4" s="17"/>
      <c r="B4" s="18"/>
      <c r="C4" s="18"/>
      <c r="D4" s="18"/>
      <c r="E4" s="18"/>
      <c r="F4" s="18"/>
      <c r="G4" s="19"/>
      <c r="H4" s="20"/>
      <c r="I4" s="21"/>
      <c r="J4" s="19"/>
      <c r="K4" s="22"/>
    </row>
    <row r="5" spans="1:14" s="4" customFormat="1" ht="16.5" x14ac:dyDescent="0.25">
      <c r="A5" s="17"/>
      <c r="B5" s="18"/>
      <c r="C5" s="18"/>
      <c r="D5" s="18"/>
      <c r="E5" s="18"/>
      <c r="F5" s="18"/>
      <c r="G5" s="19"/>
      <c r="H5" s="20"/>
      <c r="I5" s="21"/>
      <c r="J5" s="19"/>
      <c r="K5" s="22"/>
    </row>
    <row r="6" spans="1:14" s="4" customFormat="1" ht="20.25" x14ac:dyDescent="0.25">
      <c r="A6" s="54" t="s">
        <v>345</v>
      </c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4" s="4" customFormat="1" ht="20.25" x14ac:dyDescent="0.25">
      <c r="A7" s="54" t="s">
        <v>348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4" s="5" customFormat="1" ht="32.25" customHeight="1" x14ac:dyDescent="0.25">
      <c r="A8" s="23" t="s">
        <v>346</v>
      </c>
      <c r="B8" s="17"/>
      <c r="C8" s="17"/>
      <c r="D8" s="24"/>
      <c r="E8" s="17"/>
      <c r="F8" s="24"/>
      <c r="G8" s="17"/>
      <c r="H8" s="25"/>
      <c r="I8" s="25"/>
      <c r="J8" s="27" t="s">
        <v>347</v>
      </c>
      <c r="K8" s="26">
        <v>44687</v>
      </c>
    </row>
    <row r="9" spans="1:14" ht="56.25" x14ac:dyDescent="0.25">
      <c r="A9" s="48" t="s">
        <v>337</v>
      </c>
      <c r="B9" s="49" t="s">
        <v>338</v>
      </c>
      <c r="C9" s="49" t="s">
        <v>1</v>
      </c>
      <c r="D9" s="49" t="s">
        <v>339</v>
      </c>
      <c r="E9" s="49" t="s">
        <v>0</v>
      </c>
      <c r="F9" s="49" t="s">
        <v>340</v>
      </c>
      <c r="G9" s="50" t="s">
        <v>341</v>
      </c>
      <c r="H9" s="51" t="s">
        <v>342</v>
      </c>
      <c r="I9" s="51" t="s">
        <v>352</v>
      </c>
      <c r="J9" s="52" t="s">
        <v>343</v>
      </c>
      <c r="K9" s="53" t="s">
        <v>344</v>
      </c>
      <c r="L9" s="6"/>
      <c r="N9" s="6"/>
    </row>
    <row r="10" spans="1:14" ht="63" x14ac:dyDescent="0.25">
      <c r="A10" s="32">
        <v>1</v>
      </c>
      <c r="B10" s="9" t="s">
        <v>6</v>
      </c>
      <c r="C10" s="10" t="s">
        <v>7</v>
      </c>
      <c r="D10" s="9" t="s">
        <v>5</v>
      </c>
      <c r="E10" s="10" t="s">
        <v>2</v>
      </c>
      <c r="F10" s="10" t="s">
        <v>3</v>
      </c>
      <c r="G10" s="11">
        <v>99710</v>
      </c>
      <c r="H10" s="33">
        <f>+Tabla1[[#This Row],[Monto Facturado RD$]]</f>
        <v>99710</v>
      </c>
      <c r="I10" s="33">
        <f>+Tabla1[[#This Row],[Monto Facturado RD$]]-Tabla1[[#This Row],[Monto Pagado RD$]]</f>
        <v>0</v>
      </c>
      <c r="J10" s="12" t="s">
        <v>353</v>
      </c>
      <c r="K10" s="28">
        <f>+Tabla1[[#This Row],[Fecha Documento de Pago]]+15</f>
        <v>44672</v>
      </c>
      <c r="L10" s="6"/>
      <c r="N10" s="6"/>
    </row>
    <row r="11" spans="1:14" ht="141.75" x14ac:dyDescent="0.25">
      <c r="A11" s="32">
        <v>2</v>
      </c>
      <c r="B11" s="9" t="s">
        <v>11</v>
      </c>
      <c r="C11" s="10" t="s">
        <v>12</v>
      </c>
      <c r="D11" s="9" t="s">
        <v>10</v>
      </c>
      <c r="E11" s="10" t="s">
        <v>8</v>
      </c>
      <c r="F11" s="10" t="s">
        <v>9</v>
      </c>
      <c r="G11" s="11">
        <v>16638</v>
      </c>
      <c r="H11" s="33">
        <f>+Tabla1[[#This Row],[Monto Facturado RD$]]</f>
        <v>16638</v>
      </c>
      <c r="I11" s="33">
        <f>+Tabla1[[#This Row],[Monto Facturado RD$]]-Tabla1[[#This Row],[Monto Pagado RD$]]</f>
        <v>0</v>
      </c>
      <c r="J11" s="12" t="s">
        <v>353</v>
      </c>
      <c r="K11" s="28">
        <f>+Tabla1[[#This Row],[Fecha Documento de Pago]]+15</f>
        <v>44674</v>
      </c>
      <c r="L11" s="6"/>
      <c r="N11" s="6"/>
    </row>
    <row r="12" spans="1:14" ht="94.5" x14ac:dyDescent="0.25">
      <c r="A12" s="32">
        <v>3</v>
      </c>
      <c r="B12" s="9" t="s">
        <v>16</v>
      </c>
      <c r="C12" s="10" t="s">
        <v>17</v>
      </c>
      <c r="D12" s="9" t="s">
        <v>15</v>
      </c>
      <c r="E12" s="10" t="s">
        <v>13</v>
      </c>
      <c r="F12" s="10" t="s">
        <v>14</v>
      </c>
      <c r="G12" s="11">
        <v>128149.6</v>
      </c>
      <c r="H12" s="33">
        <f>+Tabla1[[#This Row],[Monto Facturado RD$]]</f>
        <v>128149.6</v>
      </c>
      <c r="I12" s="33">
        <f>+Tabla1[[#This Row],[Monto Facturado RD$]]-Tabla1[[#This Row],[Monto Pagado RD$]]</f>
        <v>0</v>
      </c>
      <c r="J12" s="12" t="s">
        <v>353</v>
      </c>
      <c r="K12" s="28">
        <f>+Tabla1[[#This Row],[Fecha Documento de Pago]]+15</f>
        <v>44686</v>
      </c>
      <c r="L12" s="6"/>
      <c r="N12" s="6"/>
    </row>
    <row r="13" spans="1:14" ht="126" x14ac:dyDescent="0.25">
      <c r="A13" s="32">
        <v>4</v>
      </c>
      <c r="B13" s="9" t="s">
        <v>11</v>
      </c>
      <c r="C13" s="10" t="s">
        <v>22</v>
      </c>
      <c r="D13" s="9" t="s">
        <v>21</v>
      </c>
      <c r="E13" s="10" t="s">
        <v>19</v>
      </c>
      <c r="F13" s="10" t="s">
        <v>20</v>
      </c>
      <c r="G13" s="11">
        <v>3144.98</v>
      </c>
      <c r="H13" s="33">
        <f>+Tabla1[[#This Row],[Monto Facturado RD$]]</f>
        <v>3144.98</v>
      </c>
      <c r="I13" s="33">
        <f>+Tabla1[[#This Row],[Monto Facturado RD$]]-Tabla1[[#This Row],[Monto Pagado RD$]]</f>
        <v>0</v>
      </c>
      <c r="J13" s="12" t="s">
        <v>353</v>
      </c>
      <c r="K13" s="28">
        <f>+Tabla1[[#This Row],[Fecha Documento de Pago]]+15</f>
        <v>44674</v>
      </c>
      <c r="L13" s="6"/>
      <c r="N13" s="6"/>
    </row>
    <row r="14" spans="1:14" ht="63" x14ac:dyDescent="0.25">
      <c r="A14" s="32">
        <v>5</v>
      </c>
      <c r="B14" s="9" t="s">
        <v>28</v>
      </c>
      <c r="C14" s="10" t="s">
        <v>29</v>
      </c>
      <c r="D14" s="9" t="s">
        <v>27</v>
      </c>
      <c r="E14" s="10" t="s">
        <v>25</v>
      </c>
      <c r="F14" s="10" t="s">
        <v>26</v>
      </c>
      <c r="G14" s="11">
        <v>1592737.24</v>
      </c>
      <c r="H14" s="33">
        <f>+Tabla1[[#This Row],[Monto Facturado RD$]]</f>
        <v>1592737.24</v>
      </c>
      <c r="I14" s="33">
        <f>+Tabla1[[#This Row],[Monto Facturado RD$]]-Tabla1[[#This Row],[Monto Pagado RD$]]</f>
        <v>0</v>
      </c>
      <c r="J14" s="12" t="s">
        <v>353</v>
      </c>
      <c r="K14" s="28">
        <f>+Tabla1[[#This Row],[Fecha Documento de Pago]]+15</f>
        <v>44688</v>
      </c>
      <c r="L14" s="6"/>
      <c r="N14" s="6"/>
    </row>
    <row r="15" spans="1:14" ht="78.75" x14ac:dyDescent="0.25">
      <c r="A15" s="32">
        <v>6</v>
      </c>
      <c r="B15" s="9" t="s">
        <v>31</v>
      </c>
      <c r="C15" s="10" t="s">
        <v>32</v>
      </c>
      <c r="D15" s="9" t="s">
        <v>24</v>
      </c>
      <c r="E15" s="10" t="s">
        <v>25</v>
      </c>
      <c r="F15" s="10" t="s">
        <v>30</v>
      </c>
      <c r="G15" s="11">
        <v>16826.939999999999</v>
      </c>
      <c r="H15" s="33">
        <f>+Tabla1[[#This Row],[Monto Facturado RD$]]</f>
        <v>16826.939999999999</v>
      </c>
      <c r="I15" s="33">
        <f>+Tabla1[[#This Row],[Monto Facturado RD$]]-Tabla1[[#This Row],[Monto Pagado RD$]]</f>
        <v>0</v>
      </c>
      <c r="J15" s="12" t="s">
        <v>353</v>
      </c>
      <c r="K15" s="28">
        <f>+Tabla1[[#This Row],[Fecha Documento de Pago]]+15</f>
        <v>44679</v>
      </c>
      <c r="L15" s="6"/>
      <c r="N15" s="6"/>
    </row>
    <row r="16" spans="1:14" ht="78.75" x14ac:dyDescent="0.25">
      <c r="A16" s="32">
        <v>7</v>
      </c>
      <c r="B16" s="9" t="s">
        <v>28</v>
      </c>
      <c r="C16" s="10" t="s">
        <v>34</v>
      </c>
      <c r="D16" s="9" t="s">
        <v>27</v>
      </c>
      <c r="E16" s="10" t="s">
        <v>25</v>
      </c>
      <c r="F16" s="10" t="s">
        <v>33</v>
      </c>
      <c r="G16" s="11">
        <v>378924.2</v>
      </c>
      <c r="H16" s="33">
        <f>+Tabla1[[#This Row],[Monto Facturado RD$]]</f>
        <v>378924.2</v>
      </c>
      <c r="I16" s="33">
        <f>+Tabla1[[#This Row],[Monto Facturado RD$]]-Tabla1[[#This Row],[Monto Pagado RD$]]</f>
        <v>0</v>
      </c>
      <c r="J16" s="12" t="s">
        <v>353</v>
      </c>
      <c r="K16" s="28">
        <f>+Tabla1[[#This Row],[Fecha Documento de Pago]]+15</f>
        <v>44688</v>
      </c>
      <c r="L16" s="6"/>
      <c r="N16" s="6"/>
    </row>
    <row r="17" spans="1:14" ht="78.75" x14ac:dyDescent="0.25">
      <c r="A17" s="32">
        <v>8</v>
      </c>
      <c r="B17" s="9" t="s">
        <v>28</v>
      </c>
      <c r="C17" s="10" t="s">
        <v>36</v>
      </c>
      <c r="D17" s="9" t="s">
        <v>27</v>
      </c>
      <c r="E17" s="10" t="s">
        <v>25</v>
      </c>
      <c r="F17" s="10" t="s">
        <v>35</v>
      </c>
      <c r="G17" s="11">
        <v>30699.5</v>
      </c>
      <c r="H17" s="33">
        <f>+Tabla1[[#This Row],[Monto Facturado RD$]]</f>
        <v>30699.5</v>
      </c>
      <c r="I17" s="33">
        <f>+Tabla1[[#This Row],[Monto Facturado RD$]]-Tabla1[[#This Row],[Monto Pagado RD$]]</f>
        <v>0</v>
      </c>
      <c r="J17" s="12" t="s">
        <v>353</v>
      </c>
      <c r="K17" s="28">
        <f>+Tabla1[[#This Row],[Fecha Documento de Pago]]+15</f>
        <v>44688</v>
      </c>
      <c r="L17" s="6"/>
      <c r="N17" s="6"/>
    </row>
    <row r="18" spans="1:14" ht="63" x14ac:dyDescent="0.25">
      <c r="A18" s="32">
        <v>9</v>
      </c>
      <c r="B18" s="9" t="s">
        <v>40</v>
      </c>
      <c r="C18" s="10" t="s">
        <v>41</v>
      </c>
      <c r="D18" s="9" t="s">
        <v>39</v>
      </c>
      <c r="E18" s="10" t="s">
        <v>37</v>
      </c>
      <c r="F18" s="10" t="s">
        <v>38</v>
      </c>
      <c r="G18" s="11">
        <v>192560</v>
      </c>
      <c r="H18" s="33">
        <f>+Tabla1[[#This Row],[Monto Facturado RD$]]</f>
        <v>192560</v>
      </c>
      <c r="I18" s="33">
        <f>+Tabla1[[#This Row],[Monto Facturado RD$]]-Tabla1[[#This Row],[Monto Pagado RD$]]</f>
        <v>0</v>
      </c>
      <c r="J18" s="12" t="s">
        <v>353</v>
      </c>
      <c r="K18" s="28">
        <f>+Tabla1[[#This Row],[Fecha Documento de Pago]]+15</f>
        <v>44673</v>
      </c>
      <c r="L18" s="6"/>
      <c r="N18" s="6"/>
    </row>
    <row r="19" spans="1:14" ht="63" x14ac:dyDescent="0.25">
      <c r="A19" s="32">
        <v>10</v>
      </c>
      <c r="B19" s="9" t="s">
        <v>40</v>
      </c>
      <c r="C19" s="10" t="s">
        <v>41</v>
      </c>
      <c r="D19" s="9" t="s">
        <v>42</v>
      </c>
      <c r="E19" s="10" t="s">
        <v>37</v>
      </c>
      <c r="F19" s="10" t="s">
        <v>38</v>
      </c>
      <c r="G19" s="11">
        <v>1850</v>
      </c>
      <c r="H19" s="33">
        <f>+Tabla1[[#This Row],[Monto Facturado RD$]]</f>
        <v>1850</v>
      </c>
      <c r="I19" s="33">
        <f>+Tabla1[[#This Row],[Monto Facturado RD$]]-Tabla1[[#This Row],[Monto Pagado RD$]]</f>
        <v>0</v>
      </c>
      <c r="J19" s="12" t="s">
        <v>353</v>
      </c>
      <c r="K19" s="28">
        <f>+Tabla1[[#This Row],[Fecha Documento de Pago]]+15</f>
        <v>44673</v>
      </c>
      <c r="L19" s="6"/>
      <c r="N19" s="6"/>
    </row>
    <row r="20" spans="1:14" ht="78.75" x14ac:dyDescent="0.25">
      <c r="A20" s="32">
        <v>11</v>
      </c>
      <c r="B20" s="9" t="s">
        <v>47</v>
      </c>
      <c r="C20" s="10" t="s">
        <v>48</v>
      </c>
      <c r="D20" s="9" t="s">
        <v>46</v>
      </c>
      <c r="E20" s="10" t="s">
        <v>43</v>
      </c>
      <c r="F20" s="10" t="s">
        <v>45</v>
      </c>
      <c r="G20" s="11">
        <v>250000</v>
      </c>
      <c r="H20" s="33">
        <f>+Tabla1[[#This Row],[Monto Facturado RD$]]</f>
        <v>250000</v>
      </c>
      <c r="I20" s="33">
        <f>+Tabla1[[#This Row],[Monto Facturado RD$]]-Tabla1[[#This Row],[Monto Pagado RD$]]</f>
        <v>0</v>
      </c>
      <c r="J20" s="12" t="s">
        <v>353</v>
      </c>
      <c r="K20" s="28">
        <f>+Tabla1[[#This Row],[Fecha Documento de Pago]]+15</f>
        <v>44691</v>
      </c>
      <c r="L20" s="6"/>
      <c r="N20" s="6"/>
    </row>
    <row r="21" spans="1:14" ht="78.75" x14ac:dyDescent="0.25">
      <c r="A21" s="32">
        <v>12</v>
      </c>
      <c r="B21" s="9" t="s">
        <v>52</v>
      </c>
      <c r="C21" s="10" t="s">
        <v>53</v>
      </c>
      <c r="D21" s="9" t="s">
        <v>51</v>
      </c>
      <c r="E21" s="10" t="s">
        <v>49</v>
      </c>
      <c r="F21" s="10" t="s">
        <v>50</v>
      </c>
      <c r="G21" s="11">
        <v>13699.7</v>
      </c>
      <c r="H21" s="33">
        <f>+Tabla1[[#This Row],[Monto Facturado RD$]]</f>
        <v>13699.7</v>
      </c>
      <c r="I21" s="33">
        <f>+Tabla1[[#This Row],[Monto Facturado RD$]]-Tabla1[[#This Row],[Monto Pagado RD$]]</f>
        <v>0</v>
      </c>
      <c r="J21" s="12" t="s">
        <v>353</v>
      </c>
      <c r="K21" s="28">
        <f>+Tabla1[[#This Row],[Fecha Documento de Pago]]+15</f>
        <v>44671</v>
      </c>
      <c r="L21" s="6"/>
      <c r="N21" s="6"/>
    </row>
    <row r="22" spans="1:14" ht="78.75" x14ac:dyDescent="0.25">
      <c r="A22" s="32">
        <v>13</v>
      </c>
      <c r="B22" s="9" t="s">
        <v>52</v>
      </c>
      <c r="C22" s="10" t="s">
        <v>53</v>
      </c>
      <c r="D22" s="9" t="s">
        <v>54</v>
      </c>
      <c r="E22" s="10" t="s">
        <v>49</v>
      </c>
      <c r="F22" s="10" t="s">
        <v>50</v>
      </c>
      <c r="G22" s="11">
        <v>4619.7</v>
      </c>
      <c r="H22" s="33">
        <f>+Tabla1[[#This Row],[Monto Facturado RD$]]</f>
        <v>4619.7</v>
      </c>
      <c r="I22" s="33">
        <f>+Tabla1[[#This Row],[Monto Facturado RD$]]-Tabla1[[#This Row],[Monto Pagado RD$]]</f>
        <v>0</v>
      </c>
      <c r="J22" s="12" t="s">
        <v>353</v>
      </c>
      <c r="K22" s="28">
        <f>+Tabla1[[#This Row],[Fecha Documento de Pago]]+15</f>
        <v>44671</v>
      </c>
      <c r="L22" s="6"/>
      <c r="N22" s="6"/>
    </row>
    <row r="23" spans="1:14" ht="63" x14ac:dyDescent="0.25">
      <c r="A23" s="32">
        <v>14</v>
      </c>
      <c r="B23" s="9" t="s">
        <v>59</v>
      </c>
      <c r="C23" s="10" t="s">
        <v>60</v>
      </c>
      <c r="D23" s="9" t="s">
        <v>58</v>
      </c>
      <c r="E23" s="10" t="s">
        <v>56</v>
      </c>
      <c r="F23" s="10" t="s">
        <v>57</v>
      </c>
      <c r="G23" s="11">
        <v>9840</v>
      </c>
      <c r="H23" s="33">
        <f>+Tabla1[[#This Row],[Monto Facturado RD$]]</f>
        <v>9840</v>
      </c>
      <c r="I23" s="33">
        <f>+Tabla1[[#This Row],[Monto Facturado RD$]]-Tabla1[[#This Row],[Monto Pagado RD$]]</f>
        <v>0</v>
      </c>
      <c r="J23" s="12" t="s">
        <v>353</v>
      </c>
      <c r="K23" s="28">
        <f>+Tabla1[[#This Row],[Fecha Documento de Pago]]+15</f>
        <v>44692</v>
      </c>
      <c r="L23" s="6"/>
      <c r="N23" s="6"/>
    </row>
    <row r="24" spans="1:14" ht="63" x14ac:dyDescent="0.25">
      <c r="A24" s="32">
        <v>15</v>
      </c>
      <c r="B24" s="9" t="s">
        <v>59</v>
      </c>
      <c r="C24" s="10" t="s">
        <v>60</v>
      </c>
      <c r="D24" s="9" t="s">
        <v>61</v>
      </c>
      <c r="E24" s="10" t="s">
        <v>56</v>
      </c>
      <c r="F24" s="10" t="s">
        <v>57</v>
      </c>
      <c r="G24" s="11">
        <v>9000</v>
      </c>
      <c r="H24" s="33">
        <f>+Tabla1[[#This Row],[Monto Facturado RD$]]</f>
        <v>9000</v>
      </c>
      <c r="I24" s="33">
        <f>+Tabla1[[#This Row],[Monto Facturado RD$]]-Tabla1[[#This Row],[Monto Pagado RD$]]</f>
        <v>0</v>
      </c>
      <c r="J24" s="12" t="s">
        <v>353</v>
      </c>
      <c r="K24" s="28">
        <f>+Tabla1[[#This Row],[Fecha Documento de Pago]]+15</f>
        <v>44692</v>
      </c>
      <c r="L24" s="6"/>
      <c r="N24" s="6"/>
    </row>
    <row r="25" spans="1:14" ht="63" x14ac:dyDescent="0.25">
      <c r="A25" s="32">
        <v>16</v>
      </c>
      <c r="B25" s="9" t="s">
        <v>59</v>
      </c>
      <c r="C25" s="10" t="s">
        <v>60</v>
      </c>
      <c r="D25" s="9" t="s">
        <v>62</v>
      </c>
      <c r="E25" s="10" t="s">
        <v>56</v>
      </c>
      <c r="F25" s="10" t="s">
        <v>57</v>
      </c>
      <c r="G25" s="11">
        <v>6960</v>
      </c>
      <c r="H25" s="33">
        <f>+Tabla1[[#This Row],[Monto Facturado RD$]]</f>
        <v>6960</v>
      </c>
      <c r="I25" s="33">
        <f>+Tabla1[[#This Row],[Monto Facturado RD$]]-Tabla1[[#This Row],[Monto Pagado RD$]]</f>
        <v>0</v>
      </c>
      <c r="J25" s="12" t="s">
        <v>353</v>
      </c>
      <c r="K25" s="28">
        <f>+Tabla1[[#This Row],[Fecha Documento de Pago]]+15</f>
        <v>44692</v>
      </c>
      <c r="L25" s="6"/>
      <c r="N25" s="6"/>
    </row>
    <row r="26" spans="1:14" ht="110.25" x14ac:dyDescent="0.25">
      <c r="A26" s="32">
        <v>17</v>
      </c>
      <c r="B26" s="9" t="s">
        <v>28</v>
      </c>
      <c r="C26" s="10" t="s">
        <v>66</v>
      </c>
      <c r="D26" s="9" t="s">
        <v>65</v>
      </c>
      <c r="E26" s="10" t="s">
        <v>63</v>
      </c>
      <c r="F26" s="10" t="s">
        <v>64</v>
      </c>
      <c r="G26" s="11">
        <v>994683.36</v>
      </c>
      <c r="H26" s="33">
        <f>+Tabla1[[#This Row],[Monto Facturado RD$]]</f>
        <v>994683.36</v>
      </c>
      <c r="I26" s="33">
        <f>+Tabla1[[#This Row],[Monto Facturado RD$]]-Tabla1[[#This Row],[Monto Pagado RD$]]</f>
        <v>0</v>
      </c>
      <c r="J26" s="12" t="s">
        <v>353</v>
      </c>
      <c r="K26" s="28">
        <f>+Tabla1[[#This Row],[Fecha Documento de Pago]]+15</f>
        <v>44688</v>
      </c>
      <c r="L26" s="6"/>
      <c r="N26" s="6"/>
    </row>
    <row r="27" spans="1:14" ht="110.25" x14ac:dyDescent="0.25">
      <c r="A27" s="32">
        <v>18</v>
      </c>
      <c r="B27" s="9" t="s">
        <v>28</v>
      </c>
      <c r="C27" s="10" t="s">
        <v>66</v>
      </c>
      <c r="D27" s="9" t="s">
        <v>67</v>
      </c>
      <c r="E27" s="10" t="s">
        <v>63</v>
      </c>
      <c r="F27" s="10" t="s">
        <v>64</v>
      </c>
      <c r="G27" s="11">
        <v>962596.8</v>
      </c>
      <c r="H27" s="33">
        <f>+Tabla1[[#This Row],[Monto Facturado RD$]]</f>
        <v>962596.8</v>
      </c>
      <c r="I27" s="33">
        <f>+Tabla1[[#This Row],[Monto Facturado RD$]]-Tabla1[[#This Row],[Monto Pagado RD$]]</f>
        <v>0</v>
      </c>
      <c r="J27" s="12" t="s">
        <v>353</v>
      </c>
      <c r="K27" s="28">
        <f>+Tabla1[[#This Row],[Fecha Documento de Pago]]+15</f>
        <v>44688</v>
      </c>
      <c r="L27" s="6"/>
      <c r="N27" s="6"/>
    </row>
    <row r="28" spans="1:14" ht="110.25" x14ac:dyDescent="0.25">
      <c r="A28" s="32">
        <v>19</v>
      </c>
      <c r="B28" s="9" t="s">
        <v>28</v>
      </c>
      <c r="C28" s="10" t="s">
        <v>66</v>
      </c>
      <c r="D28" s="9" t="s">
        <v>68</v>
      </c>
      <c r="E28" s="10" t="s">
        <v>63</v>
      </c>
      <c r="F28" s="10" t="s">
        <v>64</v>
      </c>
      <c r="G28" s="11">
        <v>994683.36</v>
      </c>
      <c r="H28" s="33">
        <f>+Tabla1[[#This Row],[Monto Facturado RD$]]</f>
        <v>994683.36</v>
      </c>
      <c r="I28" s="33">
        <f>+Tabla1[[#This Row],[Monto Facturado RD$]]-Tabla1[[#This Row],[Monto Pagado RD$]]</f>
        <v>0</v>
      </c>
      <c r="J28" s="12" t="s">
        <v>353</v>
      </c>
      <c r="K28" s="28">
        <f>+Tabla1[[#This Row],[Fecha Documento de Pago]]+15</f>
        <v>44688</v>
      </c>
      <c r="L28" s="6"/>
      <c r="N28" s="6"/>
    </row>
    <row r="29" spans="1:14" ht="110.25" x14ac:dyDescent="0.25">
      <c r="A29" s="32">
        <v>20</v>
      </c>
      <c r="B29" s="9" t="s">
        <v>28</v>
      </c>
      <c r="C29" s="10" t="s">
        <v>66</v>
      </c>
      <c r="D29" s="9" t="s">
        <v>69</v>
      </c>
      <c r="E29" s="10" t="s">
        <v>63</v>
      </c>
      <c r="F29" s="10" t="s">
        <v>64</v>
      </c>
      <c r="G29" s="11">
        <v>1225193.2</v>
      </c>
      <c r="H29" s="33">
        <f>+Tabla1[[#This Row],[Monto Facturado RD$]]</f>
        <v>1225193.2</v>
      </c>
      <c r="I29" s="33">
        <f>+Tabla1[[#This Row],[Monto Facturado RD$]]-Tabla1[[#This Row],[Monto Pagado RD$]]</f>
        <v>0</v>
      </c>
      <c r="J29" s="12" t="s">
        <v>353</v>
      </c>
      <c r="K29" s="28">
        <f>+Tabla1[[#This Row],[Fecha Documento de Pago]]+15</f>
        <v>44688</v>
      </c>
      <c r="L29" s="6"/>
      <c r="N29" s="6"/>
    </row>
    <row r="30" spans="1:14" ht="110.25" x14ac:dyDescent="0.25">
      <c r="A30" s="32">
        <v>21</v>
      </c>
      <c r="B30" s="9" t="s">
        <v>28</v>
      </c>
      <c r="C30" s="10" t="s">
        <v>66</v>
      </c>
      <c r="D30" s="9" t="s">
        <v>70</v>
      </c>
      <c r="E30" s="10" t="s">
        <v>63</v>
      </c>
      <c r="F30" s="10" t="s">
        <v>64</v>
      </c>
      <c r="G30" s="11">
        <v>271277.28000000003</v>
      </c>
      <c r="H30" s="33">
        <f>+Tabla1[[#This Row],[Monto Facturado RD$]]</f>
        <v>271277.28000000003</v>
      </c>
      <c r="I30" s="33">
        <f>+Tabla1[[#This Row],[Monto Facturado RD$]]-Tabla1[[#This Row],[Monto Pagado RD$]]</f>
        <v>0</v>
      </c>
      <c r="J30" s="12" t="s">
        <v>353</v>
      </c>
      <c r="K30" s="28">
        <f>+Tabla1[[#This Row],[Fecha Documento de Pago]]+15</f>
        <v>44688</v>
      </c>
      <c r="L30" s="6"/>
      <c r="N30" s="6"/>
    </row>
    <row r="31" spans="1:14" ht="110.25" x14ac:dyDescent="0.25">
      <c r="A31" s="32">
        <v>22</v>
      </c>
      <c r="B31" s="9" t="s">
        <v>28</v>
      </c>
      <c r="C31" s="10" t="s">
        <v>66</v>
      </c>
      <c r="D31" s="9" t="s">
        <v>71</v>
      </c>
      <c r="E31" s="10" t="s">
        <v>63</v>
      </c>
      <c r="F31" s="10" t="s">
        <v>64</v>
      </c>
      <c r="G31" s="11">
        <v>271277.28000000003</v>
      </c>
      <c r="H31" s="33">
        <f>+Tabla1[[#This Row],[Monto Facturado RD$]]</f>
        <v>271277.28000000003</v>
      </c>
      <c r="I31" s="33">
        <f>+Tabla1[[#This Row],[Monto Facturado RD$]]-Tabla1[[#This Row],[Monto Pagado RD$]]</f>
        <v>0</v>
      </c>
      <c r="J31" s="12" t="s">
        <v>353</v>
      </c>
      <c r="K31" s="28">
        <f>+Tabla1[[#This Row],[Fecha Documento de Pago]]+15</f>
        <v>44688</v>
      </c>
      <c r="L31" s="6"/>
      <c r="N31" s="6"/>
    </row>
    <row r="32" spans="1:14" ht="110.25" x14ac:dyDescent="0.25">
      <c r="A32" s="32">
        <v>23</v>
      </c>
      <c r="B32" s="9" t="s">
        <v>28</v>
      </c>
      <c r="C32" s="10" t="s">
        <v>66</v>
      </c>
      <c r="D32" s="9" t="s">
        <v>72</v>
      </c>
      <c r="E32" s="10" t="s">
        <v>63</v>
      </c>
      <c r="F32" s="10" t="s">
        <v>64</v>
      </c>
      <c r="G32" s="11">
        <v>1143448.32</v>
      </c>
      <c r="H32" s="33">
        <f>+Tabla1[[#This Row],[Monto Facturado RD$]]</f>
        <v>1143448.32</v>
      </c>
      <c r="I32" s="33">
        <f>+Tabla1[[#This Row],[Monto Facturado RD$]]-Tabla1[[#This Row],[Monto Pagado RD$]]</f>
        <v>0</v>
      </c>
      <c r="J32" s="12" t="s">
        <v>353</v>
      </c>
      <c r="K32" s="28">
        <f>+Tabla1[[#This Row],[Fecha Documento de Pago]]+15</f>
        <v>44688</v>
      </c>
      <c r="L32" s="6"/>
      <c r="N32" s="6"/>
    </row>
    <row r="33" spans="1:14" ht="110.25" x14ac:dyDescent="0.25">
      <c r="A33" s="32">
        <v>24</v>
      </c>
      <c r="B33" s="9" t="s">
        <v>28</v>
      </c>
      <c r="C33" s="10" t="s">
        <v>74</v>
      </c>
      <c r="D33" s="9" t="s">
        <v>70</v>
      </c>
      <c r="E33" s="10" t="s">
        <v>63</v>
      </c>
      <c r="F33" s="10" t="s">
        <v>73</v>
      </c>
      <c r="G33" s="11">
        <v>994683.36</v>
      </c>
      <c r="H33" s="33">
        <f>+Tabla1[[#This Row],[Monto Facturado RD$]]</f>
        <v>994683.36</v>
      </c>
      <c r="I33" s="33">
        <f>+Tabla1[[#This Row],[Monto Facturado RD$]]-Tabla1[[#This Row],[Monto Pagado RD$]]</f>
        <v>0</v>
      </c>
      <c r="J33" s="12" t="s">
        <v>353</v>
      </c>
      <c r="K33" s="28">
        <f>+Tabla1[[#This Row],[Fecha Documento de Pago]]+15</f>
        <v>44688</v>
      </c>
      <c r="L33" s="6"/>
      <c r="N33" s="6"/>
    </row>
    <row r="34" spans="1:14" ht="110.25" x14ac:dyDescent="0.25">
      <c r="A34" s="32">
        <v>25</v>
      </c>
      <c r="B34" s="9" t="s">
        <v>28</v>
      </c>
      <c r="C34" s="10" t="s">
        <v>74</v>
      </c>
      <c r="D34" s="9" t="s">
        <v>71</v>
      </c>
      <c r="E34" s="10" t="s">
        <v>63</v>
      </c>
      <c r="F34" s="10" t="s">
        <v>73</v>
      </c>
      <c r="G34" s="11">
        <v>602352.24</v>
      </c>
      <c r="H34" s="33">
        <f>+Tabla1[[#This Row],[Monto Facturado RD$]]</f>
        <v>602352.24</v>
      </c>
      <c r="I34" s="33">
        <f>+Tabla1[[#This Row],[Monto Facturado RD$]]-Tabla1[[#This Row],[Monto Pagado RD$]]</f>
        <v>0</v>
      </c>
      <c r="J34" s="12" t="s">
        <v>353</v>
      </c>
      <c r="K34" s="28">
        <f>+Tabla1[[#This Row],[Fecha Documento de Pago]]+15</f>
        <v>44688</v>
      </c>
      <c r="L34" s="6"/>
      <c r="N34" s="6"/>
    </row>
    <row r="35" spans="1:14" ht="94.5" x14ac:dyDescent="0.25">
      <c r="A35" s="32">
        <v>26</v>
      </c>
      <c r="B35" s="9" t="s">
        <v>77</v>
      </c>
      <c r="C35" s="10" t="s">
        <v>78</v>
      </c>
      <c r="D35" s="9" t="s">
        <v>44</v>
      </c>
      <c r="E35" s="10" t="s">
        <v>75</v>
      </c>
      <c r="F35" s="10" t="s">
        <v>76</v>
      </c>
      <c r="G35" s="11">
        <v>40770</v>
      </c>
      <c r="H35" s="33">
        <f>+Tabla1[[#This Row],[Monto Facturado RD$]]</f>
        <v>40770</v>
      </c>
      <c r="I35" s="33">
        <f>+Tabla1[[#This Row],[Monto Facturado RD$]]-Tabla1[[#This Row],[Monto Pagado RD$]]</f>
        <v>0</v>
      </c>
      <c r="J35" s="12" t="s">
        <v>353</v>
      </c>
      <c r="K35" s="28">
        <f>+Tabla1[[#This Row],[Fecha Documento de Pago]]+15</f>
        <v>44694</v>
      </c>
      <c r="L35" s="6"/>
      <c r="N35" s="6"/>
    </row>
    <row r="36" spans="1:14" ht="78.75" x14ac:dyDescent="0.25">
      <c r="A36" s="32">
        <v>27</v>
      </c>
      <c r="B36" s="9" t="s">
        <v>46</v>
      </c>
      <c r="C36" s="10" t="s">
        <v>83</v>
      </c>
      <c r="D36" s="9" t="s">
        <v>81</v>
      </c>
      <c r="E36" s="10" t="s">
        <v>79</v>
      </c>
      <c r="F36" s="10" t="s">
        <v>80</v>
      </c>
      <c r="G36" s="11">
        <v>376856.32000000001</v>
      </c>
      <c r="H36" s="33">
        <f>+Tabla1[[#This Row],[Monto Facturado RD$]]</f>
        <v>376856.32000000001</v>
      </c>
      <c r="I36" s="33">
        <f>+Tabla1[[#This Row],[Monto Facturado RD$]]-Tabla1[[#This Row],[Monto Pagado RD$]]</f>
        <v>0</v>
      </c>
      <c r="J36" s="12" t="s">
        <v>353</v>
      </c>
      <c r="K36" s="28">
        <f>+Tabla1[[#This Row],[Fecha Documento de Pago]]+15</f>
        <v>44667</v>
      </c>
      <c r="L36" s="6"/>
      <c r="N36" s="6"/>
    </row>
    <row r="37" spans="1:14" ht="94.5" x14ac:dyDescent="0.25">
      <c r="A37" s="32">
        <v>28</v>
      </c>
      <c r="B37" s="9" t="s">
        <v>52</v>
      </c>
      <c r="C37" s="10" t="s">
        <v>86</v>
      </c>
      <c r="D37" s="9" t="s">
        <v>46</v>
      </c>
      <c r="E37" s="10" t="s">
        <v>84</v>
      </c>
      <c r="F37" s="10" t="s">
        <v>85</v>
      </c>
      <c r="G37" s="11">
        <v>169645.17</v>
      </c>
      <c r="H37" s="33">
        <f>+Tabla1[[#This Row],[Monto Facturado RD$]]</f>
        <v>169645.17</v>
      </c>
      <c r="I37" s="33">
        <f>+Tabla1[[#This Row],[Monto Facturado RD$]]-Tabla1[[#This Row],[Monto Pagado RD$]]</f>
        <v>0</v>
      </c>
      <c r="J37" s="12" t="s">
        <v>353</v>
      </c>
      <c r="K37" s="28">
        <f>+Tabla1[[#This Row],[Fecha Documento de Pago]]+15</f>
        <v>44671</v>
      </c>
      <c r="L37" s="6"/>
      <c r="N37" s="6"/>
    </row>
    <row r="38" spans="1:14" ht="94.5" x14ac:dyDescent="0.25">
      <c r="A38" s="32">
        <v>29</v>
      </c>
      <c r="B38" s="9" t="s">
        <v>15</v>
      </c>
      <c r="C38" s="10" t="s">
        <v>92</v>
      </c>
      <c r="D38" s="9" t="s">
        <v>46</v>
      </c>
      <c r="E38" s="10" t="s">
        <v>90</v>
      </c>
      <c r="F38" s="10" t="s">
        <v>91</v>
      </c>
      <c r="G38" s="11">
        <v>418779.94</v>
      </c>
      <c r="H38" s="33">
        <f>+Tabla1[[#This Row],[Monto Facturado RD$]]</f>
        <v>418779.94</v>
      </c>
      <c r="I38" s="33">
        <f>+Tabla1[[#This Row],[Monto Facturado RD$]]-Tabla1[[#This Row],[Monto Pagado RD$]]</f>
        <v>0</v>
      </c>
      <c r="J38" s="12" t="s">
        <v>353</v>
      </c>
      <c r="K38" s="28">
        <f>+Tabla1[[#This Row],[Fecha Documento de Pago]]+15</f>
        <v>44670</v>
      </c>
      <c r="L38" s="6"/>
      <c r="N38" s="6"/>
    </row>
    <row r="39" spans="1:14" ht="63" x14ac:dyDescent="0.25">
      <c r="A39" s="32">
        <v>30</v>
      </c>
      <c r="B39" s="9" t="s">
        <v>31</v>
      </c>
      <c r="C39" s="10" t="s">
        <v>96</v>
      </c>
      <c r="D39" s="9" t="s">
        <v>95</v>
      </c>
      <c r="E39" s="10" t="s">
        <v>93</v>
      </c>
      <c r="F39" s="10" t="s">
        <v>94</v>
      </c>
      <c r="G39" s="11">
        <v>17590.13</v>
      </c>
      <c r="H39" s="33">
        <f>+Tabla1[[#This Row],[Monto Facturado RD$]]</f>
        <v>17590.13</v>
      </c>
      <c r="I39" s="33">
        <f>+Tabla1[[#This Row],[Monto Facturado RD$]]-Tabla1[[#This Row],[Monto Pagado RD$]]</f>
        <v>0</v>
      </c>
      <c r="J39" s="12" t="s">
        <v>353</v>
      </c>
      <c r="K39" s="28">
        <f>+Tabla1[[#This Row],[Fecha Documento de Pago]]+15</f>
        <v>44679</v>
      </c>
      <c r="L39" s="6"/>
      <c r="N39" s="6"/>
    </row>
    <row r="40" spans="1:14" ht="78.75" x14ac:dyDescent="0.25">
      <c r="A40" s="32">
        <v>31</v>
      </c>
      <c r="B40" s="9" t="s">
        <v>28</v>
      </c>
      <c r="C40" s="10" t="s">
        <v>100</v>
      </c>
      <c r="D40" s="9" t="s">
        <v>99</v>
      </c>
      <c r="E40" s="10" t="s">
        <v>93</v>
      </c>
      <c r="F40" s="10" t="s">
        <v>98</v>
      </c>
      <c r="G40" s="11">
        <v>146655.63</v>
      </c>
      <c r="H40" s="33">
        <f>+Tabla1[[#This Row],[Monto Facturado RD$]]</f>
        <v>146655.63</v>
      </c>
      <c r="I40" s="33">
        <f>+Tabla1[[#This Row],[Monto Facturado RD$]]-Tabla1[[#This Row],[Monto Pagado RD$]]</f>
        <v>0</v>
      </c>
      <c r="J40" s="12" t="s">
        <v>353</v>
      </c>
      <c r="K40" s="28">
        <f>+Tabla1[[#This Row],[Fecha Documento de Pago]]+15</f>
        <v>44688</v>
      </c>
      <c r="L40" s="6"/>
      <c r="N40" s="6"/>
    </row>
    <row r="41" spans="1:14" ht="63" x14ac:dyDescent="0.25">
      <c r="A41" s="32">
        <v>32</v>
      </c>
      <c r="B41" s="9" t="s">
        <v>52</v>
      </c>
      <c r="C41" s="10" t="s">
        <v>108</v>
      </c>
      <c r="D41" s="9" t="s">
        <v>106</v>
      </c>
      <c r="E41" s="10" t="s">
        <v>103</v>
      </c>
      <c r="F41" s="10" t="s">
        <v>105</v>
      </c>
      <c r="G41" s="11">
        <v>34734.93</v>
      </c>
      <c r="H41" s="33">
        <f>+Tabla1[[#This Row],[Monto Facturado RD$]]</f>
        <v>34734.93</v>
      </c>
      <c r="I41" s="33">
        <f>+Tabla1[[#This Row],[Monto Facturado RD$]]-Tabla1[[#This Row],[Monto Pagado RD$]]</f>
        <v>0</v>
      </c>
      <c r="J41" s="12" t="s">
        <v>353</v>
      </c>
      <c r="K41" s="28">
        <f>+Tabla1[[#This Row],[Fecha Documento de Pago]]+15</f>
        <v>44671</v>
      </c>
      <c r="L41" s="6"/>
      <c r="N41" s="6"/>
    </row>
    <row r="42" spans="1:14" ht="63" x14ac:dyDescent="0.25">
      <c r="A42" s="32">
        <v>33</v>
      </c>
      <c r="B42" s="9" t="s">
        <v>46</v>
      </c>
      <c r="C42" s="10" t="s">
        <v>111</v>
      </c>
      <c r="D42" s="9" t="s">
        <v>51</v>
      </c>
      <c r="E42" s="10" t="s">
        <v>109</v>
      </c>
      <c r="F42" s="10" t="s">
        <v>110</v>
      </c>
      <c r="G42" s="11">
        <v>15990</v>
      </c>
      <c r="H42" s="33">
        <f>+Tabla1[[#This Row],[Monto Facturado RD$]]</f>
        <v>15990</v>
      </c>
      <c r="I42" s="33">
        <f>+Tabla1[[#This Row],[Monto Facturado RD$]]-Tabla1[[#This Row],[Monto Pagado RD$]]</f>
        <v>0</v>
      </c>
      <c r="J42" s="12" t="s">
        <v>353</v>
      </c>
      <c r="K42" s="28">
        <f>+Tabla1[[#This Row],[Fecha Documento de Pago]]+15</f>
        <v>44667</v>
      </c>
      <c r="L42" s="6"/>
      <c r="N42" s="6"/>
    </row>
    <row r="43" spans="1:14" ht="63" x14ac:dyDescent="0.25">
      <c r="A43" s="32">
        <v>34</v>
      </c>
      <c r="B43" s="9" t="s">
        <v>6</v>
      </c>
      <c r="C43" s="10" t="s">
        <v>114</v>
      </c>
      <c r="D43" s="9" t="s">
        <v>113</v>
      </c>
      <c r="E43" s="10" t="s">
        <v>109</v>
      </c>
      <c r="F43" s="10" t="s">
        <v>112</v>
      </c>
      <c r="G43" s="11">
        <v>5187</v>
      </c>
      <c r="H43" s="33">
        <f>+Tabla1[[#This Row],[Monto Facturado RD$]]</f>
        <v>5187</v>
      </c>
      <c r="I43" s="33">
        <f>+Tabla1[[#This Row],[Monto Facturado RD$]]-Tabla1[[#This Row],[Monto Pagado RD$]]</f>
        <v>0</v>
      </c>
      <c r="J43" s="12" t="s">
        <v>353</v>
      </c>
      <c r="K43" s="28">
        <f>+Tabla1[[#This Row],[Fecha Documento de Pago]]+15</f>
        <v>44672</v>
      </c>
      <c r="L43" s="6"/>
      <c r="N43" s="6"/>
    </row>
    <row r="44" spans="1:14" ht="63" x14ac:dyDescent="0.25">
      <c r="A44" s="32">
        <v>35</v>
      </c>
      <c r="B44" s="9" t="s">
        <v>6</v>
      </c>
      <c r="C44" s="10" t="s">
        <v>114</v>
      </c>
      <c r="D44" s="9" t="s">
        <v>115</v>
      </c>
      <c r="E44" s="10" t="s">
        <v>109</v>
      </c>
      <c r="F44" s="10" t="s">
        <v>112</v>
      </c>
      <c r="G44" s="11">
        <v>8835</v>
      </c>
      <c r="H44" s="33">
        <f>+Tabla1[[#This Row],[Monto Facturado RD$]]</f>
        <v>8835</v>
      </c>
      <c r="I44" s="33">
        <f>+Tabla1[[#This Row],[Monto Facturado RD$]]-Tabla1[[#This Row],[Monto Pagado RD$]]</f>
        <v>0</v>
      </c>
      <c r="J44" s="12" t="s">
        <v>353</v>
      </c>
      <c r="K44" s="28">
        <f>+Tabla1[[#This Row],[Fecha Documento de Pago]]+15</f>
        <v>44672</v>
      </c>
      <c r="L44" s="6"/>
      <c r="N44" s="6"/>
    </row>
    <row r="45" spans="1:14" ht="110.25" x14ac:dyDescent="0.25">
      <c r="A45" s="32">
        <v>36</v>
      </c>
      <c r="B45" s="9" t="s">
        <v>117</v>
      </c>
      <c r="C45" s="10" t="s">
        <v>121</v>
      </c>
      <c r="D45" s="9" t="s">
        <v>16</v>
      </c>
      <c r="E45" s="10" t="s">
        <v>116</v>
      </c>
      <c r="F45" s="10" t="s">
        <v>119</v>
      </c>
      <c r="G45" s="11">
        <v>89326</v>
      </c>
      <c r="H45" s="33">
        <f>+Tabla1[[#This Row],[Monto Facturado RD$]]</f>
        <v>89326</v>
      </c>
      <c r="I45" s="33">
        <f>+Tabla1[[#This Row],[Monto Facturado RD$]]-Tabla1[[#This Row],[Monto Pagado RD$]]</f>
        <v>0</v>
      </c>
      <c r="J45" s="12" t="s">
        <v>353</v>
      </c>
      <c r="K45" s="28">
        <f>+Tabla1[[#This Row],[Fecha Documento de Pago]]+15</f>
        <v>44693</v>
      </c>
      <c r="L45" s="6"/>
      <c r="N45" s="6"/>
    </row>
    <row r="46" spans="1:14" ht="94.5" x14ac:dyDescent="0.25">
      <c r="A46" s="32">
        <v>37</v>
      </c>
      <c r="B46" s="9" t="s">
        <v>125</v>
      </c>
      <c r="C46" s="10" t="s">
        <v>126</v>
      </c>
      <c r="D46" s="9" t="s">
        <v>124</v>
      </c>
      <c r="E46" s="10" t="s">
        <v>122</v>
      </c>
      <c r="F46" s="10" t="s">
        <v>123</v>
      </c>
      <c r="G46" s="11">
        <v>14656.25</v>
      </c>
      <c r="H46" s="33">
        <f>+Tabla1[[#This Row],[Monto Facturado RD$]]</f>
        <v>14656.25</v>
      </c>
      <c r="I46" s="33">
        <f>+Tabla1[[#This Row],[Monto Facturado RD$]]-Tabla1[[#This Row],[Monto Pagado RD$]]</f>
        <v>0</v>
      </c>
      <c r="J46" s="12" t="s">
        <v>353</v>
      </c>
      <c r="K46" s="28">
        <f>+Tabla1[[#This Row],[Fecha Documento de Pago]]+15</f>
        <v>44695</v>
      </c>
      <c r="L46" s="6"/>
      <c r="N46" s="6"/>
    </row>
    <row r="47" spans="1:14" ht="78.75" x14ac:dyDescent="0.25">
      <c r="A47" s="32">
        <v>38</v>
      </c>
      <c r="B47" s="9" t="s">
        <v>99</v>
      </c>
      <c r="C47" s="10" t="s">
        <v>129</v>
      </c>
      <c r="D47" s="9" t="s">
        <v>128</v>
      </c>
      <c r="E47" s="10" t="s">
        <v>122</v>
      </c>
      <c r="F47" s="10" t="s">
        <v>127</v>
      </c>
      <c r="G47" s="11">
        <v>906839.75</v>
      </c>
      <c r="H47" s="33">
        <f>+Tabla1[[#This Row],[Monto Facturado RD$]]</f>
        <v>906839.75</v>
      </c>
      <c r="I47" s="33">
        <f>+Tabla1[[#This Row],[Monto Facturado RD$]]-Tabla1[[#This Row],[Monto Pagado RD$]]</f>
        <v>0</v>
      </c>
      <c r="J47" s="12" t="s">
        <v>353</v>
      </c>
      <c r="K47" s="28">
        <f>+Tabla1[[#This Row],[Fecha Documento de Pago]]+15</f>
        <v>44677</v>
      </c>
      <c r="L47" s="6"/>
      <c r="N47" s="6"/>
    </row>
    <row r="48" spans="1:14" ht="94.5" x14ac:dyDescent="0.25">
      <c r="A48" s="32">
        <v>39</v>
      </c>
      <c r="B48" s="9" t="s">
        <v>77</v>
      </c>
      <c r="C48" s="10" t="s">
        <v>133</v>
      </c>
      <c r="D48" s="9" t="s">
        <v>132</v>
      </c>
      <c r="E48" s="10" t="s">
        <v>130</v>
      </c>
      <c r="F48" s="10" t="s">
        <v>131</v>
      </c>
      <c r="G48" s="11">
        <v>35400</v>
      </c>
      <c r="H48" s="33">
        <f>+Tabla1[[#This Row],[Monto Facturado RD$]]</f>
        <v>35400</v>
      </c>
      <c r="I48" s="33">
        <f>+Tabla1[[#This Row],[Monto Facturado RD$]]-Tabla1[[#This Row],[Monto Pagado RD$]]</f>
        <v>0</v>
      </c>
      <c r="J48" s="12" t="s">
        <v>353</v>
      </c>
      <c r="K48" s="28">
        <f>+Tabla1[[#This Row],[Fecha Documento de Pago]]+15</f>
        <v>44694</v>
      </c>
      <c r="L48" s="6"/>
      <c r="N48" s="6"/>
    </row>
    <row r="49" spans="1:14" ht="78.75" x14ac:dyDescent="0.25">
      <c r="A49" s="32">
        <v>40</v>
      </c>
      <c r="B49" s="9" t="s">
        <v>125</v>
      </c>
      <c r="C49" s="10" t="s">
        <v>137</v>
      </c>
      <c r="D49" s="9" t="s">
        <v>18</v>
      </c>
      <c r="E49" s="10" t="s">
        <v>135</v>
      </c>
      <c r="F49" s="10" t="s">
        <v>136</v>
      </c>
      <c r="G49" s="11">
        <v>85000</v>
      </c>
      <c r="H49" s="33">
        <f>+Tabla1[[#This Row],[Monto Facturado RD$]]</f>
        <v>85000</v>
      </c>
      <c r="I49" s="33">
        <f>+Tabla1[[#This Row],[Monto Facturado RD$]]-Tabla1[[#This Row],[Monto Pagado RD$]]</f>
        <v>0</v>
      </c>
      <c r="J49" s="12" t="s">
        <v>353</v>
      </c>
      <c r="K49" s="28">
        <f>+Tabla1[[#This Row],[Fecha Documento de Pago]]+15</f>
        <v>44695</v>
      </c>
      <c r="L49" s="6"/>
      <c r="N49" s="6"/>
    </row>
    <row r="50" spans="1:14" ht="78.75" x14ac:dyDescent="0.25">
      <c r="A50" s="32">
        <v>41</v>
      </c>
      <c r="B50" s="9" t="s">
        <v>125</v>
      </c>
      <c r="C50" s="10" t="s">
        <v>137</v>
      </c>
      <c r="D50" s="9" t="s">
        <v>138</v>
      </c>
      <c r="E50" s="10" t="s">
        <v>135</v>
      </c>
      <c r="F50" s="10" t="s">
        <v>136</v>
      </c>
      <c r="G50" s="11">
        <v>85000</v>
      </c>
      <c r="H50" s="33">
        <f>+Tabla1[[#This Row],[Monto Facturado RD$]]</f>
        <v>85000</v>
      </c>
      <c r="I50" s="33">
        <f>+Tabla1[[#This Row],[Monto Facturado RD$]]-Tabla1[[#This Row],[Monto Pagado RD$]]</f>
        <v>0</v>
      </c>
      <c r="J50" s="12" t="s">
        <v>353</v>
      </c>
      <c r="K50" s="28">
        <f>+Tabla1[[#This Row],[Fecha Documento de Pago]]+15</f>
        <v>44695</v>
      </c>
      <c r="L50" s="6"/>
      <c r="N50" s="6"/>
    </row>
    <row r="51" spans="1:14" ht="110.25" x14ac:dyDescent="0.25">
      <c r="A51" s="32">
        <v>42</v>
      </c>
      <c r="B51" s="9" t="s">
        <v>6</v>
      </c>
      <c r="C51" s="10" t="s">
        <v>142</v>
      </c>
      <c r="D51" s="9" t="s">
        <v>141</v>
      </c>
      <c r="E51" s="10" t="s">
        <v>139</v>
      </c>
      <c r="F51" s="10" t="s">
        <v>140</v>
      </c>
      <c r="G51" s="11">
        <v>4734.16</v>
      </c>
      <c r="H51" s="33">
        <f>+Tabla1[[#This Row],[Monto Facturado RD$]]</f>
        <v>4734.16</v>
      </c>
      <c r="I51" s="33">
        <f>+Tabla1[[#This Row],[Monto Facturado RD$]]-Tabla1[[#This Row],[Monto Pagado RD$]]</f>
        <v>0</v>
      </c>
      <c r="J51" s="12" t="s">
        <v>353</v>
      </c>
      <c r="K51" s="28">
        <f>+Tabla1[[#This Row],[Fecha Documento de Pago]]+15</f>
        <v>44672</v>
      </c>
      <c r="L51" s="6"/>
      <c r="N51" s="6"/>
    </row>
    <row r="52" spans="1:14" ht="126" x14ac:dyDescent="0.25">
      <c r="A52" s="32">
        <v>43</v>
      </c>
      <c r="B52" s="9" t="s">
        <v>31</v>
      </c>
      <c r="C52" s="10" t="s">
        <v>146</v>
      </c>
      <c r="D52" s="9" t="s">
        <v>97</v>
      </c>
      <c r="E52" s="10" t="s">
        <v>143</v>
      </c>
      <c r="F52" s="10" t="s">
        <v>145</v>
      </c>
      <c r="G52" s="11">
        <v>72952</v>
      </c>
      <c r="H52" s="33">
        <f>+Tabla1[[#This Row],[Monto Facturado RD$]]</f>
        <v>72952</v>
      </c>
      <c r="I52" s="33">
        <f>+Tabla1[[#This Row],[Monto Facturado RD$]]-Tabla1[[#This Row],[Monto Pagado RD$]]</f>
        <v>0</v>
      </c>
      <c r="J52" s="12" t="s">
        <v>353</v>
      </c>
      <c r="K52" s="28">
        <f>+Tabla1[[#This Row],[Fecha Documento de Pago]]+15</f>
        <v>44679</v>
      </c>
      <c r="L52" s="6"/>
      <c r="N52" s="6"/>
    </row>
    <row r="53" spans="1:14" ht="78.75" x14ac:dyDescent="0.25">
      <c r="A53" s="32">
        <v>44</v>
      </c>
      <c r="B53" s="9" t="s">
        <v>125</v>
      </c>
      <c r="C53" s="10" t="s">
        <v>149</v>
      </c>
      <c r="D53" s="9" t="s">
        <v>39</v>
      </c>
      <c r="E53" s="10" t="s">
        <v>147</v>
      </c>
      <c r="F53" s="10" t="s">
        <v>148</v>
      </c>
      <c r="G53" s="11">
        <v>87154.8</v>
      </c>
      <c r="H53" s="33">
        <f>+Tabla1[[#This Row],[Monto Facturado RD$]]</f>
        <v>87154.8</v>
      </c>
      <c r="I53" s="33">
        <f>+Tabla1[[#This Row],[Monto Facturado RD$]]-Tabla1[[#This Row],[Monto Pagado RD$]]</f>
        <v>0</v>
      </c>
      <c r="J53" s="12" t="s">
        <v>353</v>
      </c>
      <c r="K53" s="28">
        <f>+Tabla1[[#This Row],[Fecha Documento de Pago]]+15</f>
        <v>44695</v>
      </c>
      <c r="L53" s="6"/>
      <c r="N53" s="6"/>
    </row>
    <row r="54" spans="1:14" ht="126" x14ac:dyDescent="0.25">
      <c r="A54" s="32">
        <v>45</v>
      </c>
      <c r="B54" s="9" t="s">
        <v>153</v>
      </c>
      <c r="C54" s="10" t="s">
        <v>155</v>
      </c>
      <c r="D54" s="9" t="s">
        <v>150</v>
      </c>
      <c r="E54" s="10" t="s">
        <v>147</v>
      </c>
      <c r="F54" s="10" t="s">
        <v>152</v>
      </c>
      <c r="G54" s="11">
        <v>271730.40000000002</v>
      </c>
      <c r="H54" s="33">
        <f>+Tabla1[[#This Row],[Monto Facturado RD$]]</f>
        <v>271730.40000000002</v>
      </c>
      <c r="I54" s="33">
        <f>+Tabla1[[#This Row],[Monto Facturado RD$]]-Tabla1[[#This Row],[Monto Pagado RD$]]</f>
        <v>0</v>
      </c>
      <c r="J54" s="12" t="s">
        <v>353</v>
      </c>
      <c r="K54" s="28">
        <f>+Tabla1[[#This Row],[Fecha Documento de Pago]]+15</f>
        <v>44684</v>
      </c>
      <c r="L54" s="6"/>
      <c r="N54" s="6"/>
    </row>
    <row r="55" spans="1:14" ht="94.5" x14ac:dyDescent="0.25">
      <c r="A55" s="32">
        <v>46</v>
      </c>
      <c r="B55" s="9" t="s">
        <v>125</v>
      </c>
      <c r="C55" s="10" t="s">
        <v>158</v>
      </c>
      <c r="D55" s="9" t="s">
        <v>89</v>
      </c>
      <c r="E55" s="10" t="s">
        <v>156</v>
      </c>
      <c r="F55" s="10" t="s">
        <v>157</v>
      </c>
      <c r="G55" s="11">
        <v>127999.99</v>
      </c>
      <c r="H55" s="33">
        <f>+Tabla1[[#This Row],[Monto Facturado RD$]]</f>
        <v>127999.99</v>
      </c>
      <c r="I55" s="33">
        <f>+Tabla1[[#This Row],[Monto Facturado RD$]]-Tabla1[[#This Row],[Monto Pagado RD$]]</f>
        <v>0</v>
      </c>
      <c r="J55" s="12" t="s">
        <v>353</v>
      </c>
      <c r="K55" s="28">
        <f>+Tabla1[[#This Row],[Fecha Documento de Pago]]+15</f>
        <v>44695</v>
      </c>
      <c r="L55" s="6"/>
      <c r="N55" s="6"/>
    </row>
    <row r="56" spans="1:14" ht="63" x14ac:dyDescent="0.25">
      <c r="A56" s="32">
        <v>47</v>
      </c>
      <c r="B56" s="9" t="s">
        <v>28</v>
      </c>
      <c r="C56" s="10" t="s">
        <v>162</v>
      </c>
      <c r="D56" s="9" t="s">
        <v>161</v>
      </c>
      <c r="E56" s="10" t="s">
        <v>159</v>
      </c>
      <c r="F56" s="10" t="s">
        <v>160</v>
      </c>
      <c r="G56" s="11">
        <v>690283.57</v>
      </c>
      <c r="H56" s="33">
        <f>+Tabla1[[#This Row],[Monto Facturado RD$]]</f>
        <v>690283.57</v>
      </c>
      <c r="I56" s="33">
        <f>+Tabla1[[#This Row],[Monto Facturado RD$]]-Tabla1[[#This Row],[Monto Pagado RD$]]</f>
        <v>0</v>
      </c>
      <c r="J56" s="12" t="s">
        <v>353</v>
      </c>
      <c r="K56" s="28">
        <f>+Tabla1[[#This Row],[Fecha Documento de Pago]]+15</f>
        <v>44688</v>
      </c>
      <c r="L56" s="6"/>
      <c r="N56" s="6"/>
    </row>
    <row r="57" spans="1:14" ht="78.75" x14ac:dyDescent="0.25">
      <c r="A57" s="32">
        <v>48</v>
      </c>
      <c r="B57" s="9" t="s">
        <v>16</v>
      </c>
      <c r="C57" s="10" t="s">
        <v>165</v>
      </c>
      <c r="D57" s="9" t="s">
        <v>15</v>
      </c>
      <c r="E57" s="10" t="s">
        <v>163</v>
      </c>
      <c r="F57" s="10" t="s">
        <v>164</v>
      </c>
      <c r="G57" s="11">
        <v>90860</v>
      </c>
      <c r="H57" s="33">
        <f>+Tabla1[[#This Row],[Monto Facturado RD$]]</f>
        <v>90860</v>
      </c>
      <c r="I57" s="33">
        <f>+Tabla1[[#This Row],[Monto Facturado RD$]]-Tabla1[[#This Row],[Monto Pagado RD$]]</f>
        <v>0</v>
      </c>
      <c r="J57" s="12" t="s">
        <v>353</v>
      </c>
      <c r="K57" s="28">
        <f>+Tabla1[[#This Row],[Fecha Documento de Pago]]+15</f>
        <v>44686</v>
      </c>
      <c r="L57" s="6"/>
      <c r="N57" s="6"/>
    </row>
    <row r="58" spans="1:14" ht="94.5" x14ac:dyDescent="0.25">
      <c r="A58" s="32">
        <v>49</v>
      </c>
      <c r="B58" s="9" t="s">
        <v>52</v>
      </c>
      <c r="C58" s="10" t="s">
        <v>168</v>
      </c>
      <c r="D58" s="9" t="s">
        <v>141</v>
      </c>
      <c r="E58" s="10" t="s">
        <v>166</v>
      </c>
      <c r="F58" s="10" t="s">
        <v>167</v>
      </c>
      <c r="G58" s="11">
        <v>65040</v>
      </c>
      <c r="H58" s="33">
        <f>+Tabla1[[#This Row],[Monto Facturado RD$]]</f>
        <v>65040</v>
      </c>
      <c r="I58" s="33">
        <f>+Tabla1[[#This Row],[Monto Facturado RD$]]-Tabla1[[#This Row],[Monto Pagado RD$]]</f>
        <v>0</v>
      </c>
      <c r="J58" s="12" t="s">
        <v>353</v>
      </c>
      <c r="K58" s="28">
        <f>+Tabla1[[#This Row],[Fecha Documento de Pago]]+15</f>
        <v>44671</v>
      </c>
      <c r="L58" s="6"/>
      <c r="N58" s="6"/>
    </row>
    <row r="59" spans="1:14" ht="78.75" x14ac:dyDescent="0.25">
      <c r="A59" s="32">
        <v>50</v>
      </c>
      <c r="B59" s="9" t="s">
        <v>15</v>
      </c>
      <c r="C59" s="10" t="s">
        <v>171</v>
      </c>
      <c r="D59" s="9" t="s">
        <v>101</v>
      </c>
      <c r="E59" s="10" t="s">
        <v>169</v>
      </c>
      <c r="F59" s="10" t="s">
        <v>170</v>
      </c>
      <c r="G59" s="11">
        <v>449845.5</v>
      </c>
      <c r="H59" s="33">
        <f>+Tabla1[[#This Row],[Monto Facturado RD$]]</f>
        <v>449845.5</v>
      </c>
      <c r="I59" s="33">
        <f>+Tabla1[[#This Row],[Monto Facturado RD$]]-Tabla1[[#This Row],[Monto Pagado RD$]]</f>
        <v>0</v>
      </c>
      <c r="J59" s="12" t="s">
        <v>353</v>
      </c>
      <c r="K59" s="28">
        <f>+Tabla1[[#This Row],[Fecha Documento de Pago]]+15</f>
        <v>44670</v>
      </c>
      <c r="L59" s="6"/>
      <c r="N59" s="6"/>
    </row>
    <row r="60" spans="1:14" ht="94.5" x14ac:dyDescent="0.25">
      <c r="A60" s="32">
        <v>51</v>
      </c>
      <c r="B60" s="9" t="s">
        <v>47</v>
      </c>
      <c r="C60" s="10" t="s">
        <v>174</v>
      </c>
      <c r="D60" s="9" t="s">
        <v>144</v>
      </c>
      <c r="E60" s="10" t="s">
        <v>172</v>
      </c>
      <c r="F60" s="10" t="s">
        <v>173</v>
      </c>
      <c r="G60" s="11">
        <v>1461276.31</v>
      </c>
      <c r="H60" s="33">
        <f>+Tabla1[[#This Row],[Monto Facturado RD$]]</f>
        <v>1461276.31</v>
      </c>
      <c r="I60" s="33">
        <f>+Tabla1[[#This Row],[Monto Facturado RD$]]-Tabla1[[#This Row],[Monto Pagado RD$]]</f>
        <v>0</v>
      </c>
      <c r="J60" s="12" t="s">
        <v>353</v>
      </c>
      <c r="K60" s="28">
        <f>+Tabla1[[#This Row],[Fecha Documento de Pago]]+15</f>
        <v>44691</v>
      </c>
      <c r="L60" s="6"/>
      <c r="N60" s="6"/>
    </row>
    <row r="61" spans="1:14" ht="47.25" x14ac:dyDescent="0.25">
      <c r="A61" s="32">
        <v>52</v>
      </c>
      <c r="B61" s="9" t="s">
        <v>117</v>
      </c>
      <c r="C61" s="10" t="s">
        <v>178</v>
      </c>
      <c r="D61" s="9" t="s">
        <v>11</v>
      </c>
      <c r="E61" s="10" t="s">
        <v>176</v>
      </c>
      <c r="F61" s="10" t="s">
        <v>177</v>
      </c>
      <c r="G61" s="11">
        <v>106000</v>
      </c>
      <c r="H61" s="33">
        <f>+Tabla1[[#This Row],[Monto Facturado RD$]]</f>
        <v>106000</v>
      </c>
      <c r="I61" s="33">
        <f>+Tabla1[[#This Row],[Monto Facturado RD$]]-Tabla1[[#This Row],[Monto Pagado RD$]]</f>
        <v>0</v>
      </c>
      <c r="J61" s="12" t="s">
        <v>353</v>
      </c>
      <c r="K61" s="28">
        <f>+Tabla1[[#This Row],[Fecha Documento de Pago]]+15</f>
        <v>44693</v>
      </c>
      <c r="L61" s="6"/>
      <c r="N61" s="6"/>
    </row>
    <row r="62" spans="1:14" ht="126" x14ac:dyDescent="0.25">
      <c r="A62" s="32">
        <v>53</v>
      </c>
      <c r="B62" s="9" t="s">
        <v>16</v>
      </c>
      <c r="C62" s="10" t="s">
        <v>181</v>
      </c>
      <c r="D62" s="9" t="s">
        <v>54</v>
      </c>
      <c r="E62" s="10" t="s">
        <v>179</v>
      </c>
      <c r="F62" s="10" t="s">
        <v>180</v>
      </c>
      <c r="G62" s="11">
        <v>15555.55</v>
      </c>
      <c r="H62" s="33">
        <f>+Tabla1[[#This Row],[Monto Facturado RD$]]</f>
        <v>15555.55</v>
      </c>
      <c r="I62" s="33">
        <f>+Tabla1[[#This Row],[Monto Facturado RD$]]-Tabla1[[#This Row],[Monto Pagado RD$]]</f>
        <v>0</v>
      </c>
      <c r="J62" s="12" t="s">
        <v>353</v>
      </c>
      <c r="K62" s="28">
        <f>+Tabla1[[#This Row],[Fecha Documento de Pago]]+15</f>
        <v>44686</v>
      </c>
      <c r="L62" s="6"/>
      <c r="N62" s="6"/>
    </row>
    <row r="63" spans="1:14" ht="94.5" x14ac:dyDescent="0.25">
      <c r="A63" s="32">
        <v>54</v>
      </c>
      <c r="B63" s="9" t="s">
        <v>31</v>
      </c>
      <c r="C63" s="10" t="s">
        <v>185</v>
      </c>
      <c r="D63" s="9" t="s">
        <v>184</v>
      </c>
      <c r="E63" s="10" t="s">
        <v>182</v>
      </c>
      <c r="F63" s="10" t="s">
        <v>183</v>
      </c>
      <c r="G63" s="11">
        <v>170140</v>
      </c>
      <c r="H63" s="33">
        <f>+Tabla1[[#This Row],[Monto Facturado RD$]]</f>
        <v>170140</v>
      </c>
      <c r="I63" s="33">
        <f>+Tabla1[[#This Row],[Monto Facturado RD$]]-Tabla1[[#This Row],[Monto Pagado RD$]]</f>
        <v>0</v>
      </c>
      <c r="J63" s="12" t="s">
        <v>353</v>
      </c>
      <c r="K63" s="28">
        <f>+Tabla1[[#This Row],[Fecha Documento de Pago]]+15</f>
        <v>44679</v>
      </c>
      <c r="L63" s="6"/>
      <c r="N63" s="6"/>
    </row>
    <row r="64" spans="1:14" ht="110.25" x14ac:dyDescent="0.25">
      <c r="A64" s="32">
        <v>55</v>
      </c>
      <c r="B64" s="9" t="s">
        <v>125</v>
      </c>
      <c r="C64" s="10" t="s">
        <v>188</v>
      </c>
      <c r="D64" s="9" t="s">
        <v>132</v>
      </c>
      <c r="E64" s="10" t="s">
        <v>186</v>
      </c>
      <c r="F64" s="10" t="s">
        <v>187</v>
      </c>
      <c r="G64" s="11">
        <v>5645.12</v>
      </c>
      <c r="H64" s="33">
        <f>+Tabla1[[#This Row],[Monto Facturado RD$]]</f>
        <v>5645.12</v>
      </c>
      <c r="I64" s="33">
        <f>+Tabla1[[#This Row],[Monto Facturado RD$]]-Tabla1[[#This Row],[Monto Pagado RD$]]</f>
        <v>0</v>
      </c>
      <c r="J64" s="12" t="s">
        <v>353</v>
      </c>
      <c r="K64" s="28">
        <f>+Tabla1[[#This Row],[Fecha Documento de Pago]]+15</f>
        <v>44695</v>
      </c>
      <c r="L64" s="6"/>
      <c r="N64" s="6"/>
    </row>
    <row r="65" spans="1:14" ht="94.5" x14ac:dyDescent="0.25">
      <c r="A65" s="32">
        <v>56</v>
      </c>
      <c r="B65" s="9" t="s">
        <v>99</v>
      </c>
      <c r="C65" s="10" t="s">
        <v>193</v>
      </c>
      <c r="D65" s="9" t="s">
        <v>150</v>
      </c>
      <c r="E65" s="10" t="s">
        <v>189</v>
      </c>
      <c r="F65" s="10" t="s">
        <v>190</v>
      </c>
      <c r="G65" s="11">
        <v>107647.7</v>
      </c>
      <c r="H65" s="33">
        <f>+Tabla1[[#This Row],[Monto Facturado RD$]]</f>
        <v>107647.7</v>
      </c>
      <c r="I65" s="33">
        <f>+Tabla1[[#This Row],[Monto Facturado RD$]]-Tabla1[[#This Row],[Monto Pagado RD$]]</f>
        <v>0</v>
      </c>
      <c r="J65" s="12" t="s">
        <v>353</v>
      </c>
      <c r="K65" s="28">
        <f>+Tabla1[[#This Row],[Fecha Documento de Pago]]+15</f>
        <v>44677</v>
      </c>
      <c r="L65" s="6"/>
      <c r="N65" s="6"/>
    </row>
    <row r="66" spans="1:14" ht="94.5" x14ac:dyDescent="0.25">
      <c r="A66" s="32">
        <v>57</v>
      </c>
      <c r="B66" s="9" t="s">
        <v>99</v>
      </c>
      <c r="C66" s="10" t="s">
        <v>193</v>
      </c>
      <c r="D66" s="9" t="s">
        <v>115</v>
      </c>
      <c r="E66" s="10" t="s">
        <v>189</v>
      </c>
      <c r="F66" s="10" t="s">
        <v>190</v>
      </c>
      <c r="G66" s="11">
        <v>225976.26</v>
      </c>
      <c r="H66" s="33">
        <f>+Tabla1[[#This Row],[Monto Facturado RD$]]</f>
        <v>225976.26</v>
      </c>
      <c r="I66" s="33">
        <f>+Tabla1[[#This Row],[Monto Facturado RD$]]-Tabla1[[#This Row],[Monto Pagado RD$]]</f>
        <v>0</v>
      </c>
      <c r="J66" s="12" t="s">
        <v>353</v>
      </c>
      <c r="K66" s="28">
        <f>+Tabla1[[#This Row],[Fecha Documento de Pago]]+15</f>
        <v>44677</v>
      </c>
      <c r="L66" s="6"/>
      <c r="N66" s="6"/>
    </row>
    <row r="67" spans="1:14" ht="94.5" x14ac:dyDescent="0.25">
      <c r="A67" s="32">
        <v>58</v>
      </c>
      <c r="B67" s="9" t="s">
        <v>99</v>
      </c>
      <c r="C67" s="10" t="s">
        <v>193</v>
      </c>
      <c r="D67" s="9" t="s">
        <v>194</v>
      </c>
      <c r="E67" s="10" t="s">
        <v>189</v>
      </c>
      <c r="F67" s="10" t="s">
        <v>190</v>
      </c>
      <c r="G67" s="11">
        <v>117994.7</v>
      </c>
      <c r="H67" s="33">
        <f>+Tabla1[[#This Row],[Monto Facturado RD$]]</f>
        <v>117994.7</v>
      </c>
      <c r="I67" s="33">
        <f>+Tabla1[[#This Row],[Monto Facturado RD$]]-Tabla1[[#This Row],[Monto Pagado RD$]]</f>
        <v>0</v>
      </c>
      <c r="J67" s="12" t="s">
        <v>353</v>
      </c>
      <c r="K67" s="28">
        <f>+Tabla1[[#This Row],[Fecha Documento de Pago]]+15</f>
        <v>44677</v>
      </c>
      <c r="L67" s="6"/>
      <c r="N67" s="6"/>
    </row>
    <row r="68" spans="1:14" ht="94.5" x14ac:dyDescent="0.25">
      <c r="A68" s="32">
        <v>59</v>
      </c>
      <c r="B68" s="9" t="s">
        <v>99</v>
      </c>
      <c r="C68" s="10" t="s">
        <v>193</v>
      </c>
      <c r="D68" s="9" t="s">
        <v>21</v>
      </c>
      <c r="E68" s="10" t="s">
        <v>189</v>
      </c>
      <c r="F68" s="10" t="s">
        <v>190</v>
      </c>
      <c r="G68" s="11">
        <v>27980.16</v>
      </c>
      <c r="H68" s="33">
        <f>+Tabla1[[#This Row],[Monto Facturado RD$]]</f>
        <v>27980.16</v>
      </c>
      <c r="I68" s="33">
        <f>+Tabla1[[#This Row],[Monto Facturado RD$]]-Tabla1[[#This Row],[Monto Pagado RD$]]</f>
        <v>0</v>
      </c>
      <c r="J68" s="12" t="s">
        <v>353</v>
      </c>
      <c r="K68" s="28">
        <f>+Tabla1[[#This Row],[Fecha Documento de Pago]]+15</f>
        <v>44677</v>
      </c>
      <c r="L68" s="6"/>
      <c r="N68" s="6"/>
    </row>
    <row r="69" spans="1:14" ht="94.5" x14ac:dyDescent="0.25">
      <c r="A69" s="32">
        <v>60</v>
      </c>
      <c r="B69" s="9" t="s">
        <v>99</v>
      </c>
      <c r="C69" s="10" t="s">
        <v>193</v>
      </c>
      <c r="D69" s="9" t="s">
        <v>195</v>
      </c>
      <c r="E69" s="10" t="s">
        <v>189</v>
      </c>
      <c r="F69" s="10" t="s">
        <v>190</v>
      </c>
      <c r="G69" s="11">
        <v>32200</v>
      </c>
      <c r="H69" s="33">
        <f>+Tabla1[[#This Row],[Monto Facturado RD$]]</f>
        <v>32200</v>
      </c>
      <c r="I69" s="33">
        <f>+Tabla1[[#This Row],[Monto Facturado RD$]]-Tabla1[[#This Row],[Monto Pagado RD$]]</f>
        <v>0</v>
      </c>
      <c r="J69" s="12" t="s">
        <v>353</v>
      </c>
      <c r="K69" s="28">
        <f>+Tabla1[[#This Row],[Fecha Documento de Pago]]+15</f>
        <v>44677</v>
      </c>
      <c r="L69" s="6"/>
      <c r="N69" s="6"/>
    </row>
    <row r="70" spans="1:14" ht="94.5" x14ac:dyDescent="0.25">
      <c r="A70" s="32">
        <v>61</v>
      </c>
      <c r="B70" s="9" t="s">
        <v>117</v>
      </c>
      <c r="C70" s="10" t="s">
        <v>198</v>
      </c>
      <c r="D70" s="9" t="s">
        <v>102</v>
      </c>
      <c r="E70" s="10" t="s">
        <v>196</v>
      </c>
      <c r="F70" s="10" t="s">
        <v>197</v>
      </c>
      <c r="G70" s="11">
        <v>2970129.46</v>
      </c>
      <c r="H70" s="33">
        <f>+Tabla1[[#This Row],[Monto Facturado RD$]]</f>
        <v>2970129.46</v>
      </c>
      <c r="I70" s="33">
        <f>+Tabla1[[#This Row],[Monto Facturado RD$]]-Tabla1[[#This Row],[Monto Pagado RD$]]</f>
        <v>0</v>
      </c>
      <c r="J70" s="12" t="s">
        <v>353</v>
      </c>
      <c r="K70" s="28">
        <f>+Tabla1[[#This Row],[Fecha Documento de Pago]]+15</f>
        <v>44693</v>
      </c>
      <c r="L70" s="6"/>
      <c r="N70" s="6"/>
    </row>
    <row r="71" spans="1:14" ht="94.5" x14ac:dyDescent="0.25">
      <c r="A71" s="32">
        <v>62</v>
      </c>
      <c r="B71" s="9" t="s">
        <v>16</v>
      </c>
      <c r="C71" s="10" t="s">
        <v>201</v>
      </c>
      <c r="D71" s="9" t="s">
        <v>61</v>
      </c>
      <c r="E71" s="10" t="s">
        <v>199</v>
      </c>
      <c r="F71" s="10" t="s">
        <v>200</v>
      </c>
      <c r="G71" s="11">
        <v>364860.72</v>
      </c>
      <c r="H71" s="33">
        <f>+Tabla1[[#This Row],[Monto Facturado RD$]]</f>
        <v>364860.72</v>
      </c>
      <c r="I71" s="33">
        <f>+Tabla1[[#This Row],[Monto Facturado RD$]]-Tabla1[[#This Row],[Monto Pagado RD$]]</f>
        <v>0</v>
      </c>
      <c r="J71" s="12" t="s">
        <v>353</v>
      </c>
      <c r="K71" s="28">
        <f>+Tabla1[[#This Row],[Fecha Documento de Pago]]+15</f>
        <v>44686</v>
      </c>
      <c r="L71" s="6"/>
      <c r="N71" s="6"/>
    </row>
    <row r="72" spans="1:14" ht="94.5" x14ac:dyDescent="0.25">
      <c r="A72" s="32">
        <v>63</v>
      </c>
      <c r="B72" s="9" t="s">
        <v>16</v>
      </c>
      <c r="C72" s="10" t="s">
        <v>201</v>
      </c>
      <c r="D72" s="9" t="s">
        <v>44</v>
      </c>
      <c r="E72" s="10" t="s">
        <v>199</v>
      </c>
      <c r="F72" s="10" t="s">
        <v>200</v>
      </c>
      <c r="G72" s="11">
        <v>40120</v>
      </c>
      <c r="H72" s="33">
        <f>+Tabla1[[#This Row],[Monto Facturado RD$]]</f>
        <v>40120</v>
      </c>
      <c r="I72" s="33">
        <f>+Tabla1[[#This Row],[Monto Facturado RD$]]-Tabla1[[#This Row],[Monto Pagado RD$]]</f>
        <v>0</v>
      </c>
      <c r="J72" s="12" t="s">
        <v>353</v>
      </c>
      <c r="K72" s="28">
        <f>+Tabla1[[#This Row],[Fecha Documento de Pago]]+15</f>
        <v>44686</v>
      </c>
      <c r="L72" s="6"/>
      <c r="N72" s="6"/>
    </row>
    <row r="73" spans="1:14" ht="78.75" x14ac:dyDescent="0.25">
      <c r="A73" s="32">
        <v>64</v>
      </c>
      <c r="B73" s="9" t="s">
        <v>15</v>
      </c>
      <c r="C73" s="10" t="s">
        <v>205</v>
      </c>
      <c r="D73" s="9" t="s">
        <v>132</v>
      </c>
      <c r="E73" s="10" t="s">
        <v>203</v>
      </c>
      <c r="F73" s="10" t="s">
        <v>204</v>
      </c>
      <c r="G73" s="11">
        <v>116660.43</v>
      </c>
      <c r="H73" s="33">
        <f>+Tabla1[[#This Row],[Monto Facturado RD$]]</f>
        <v>116660.43</v>
      </c>
      <c r="I73" s="33">
        <f>+Tabla1[[#This Row],[Monto Facturado RD$]]-Tabla1[[#This Row],[Monto Pagado RD$]]</f>
        <v>0</v>
      </c>
      <c r="J73" s="12" t="s">
        <v>353</v>
      </c>
      <c r="K73" s="28">
        <f>+Tabla1[[#This Row],[Fecha Documento de Pago]]+15</f>
        <v>44670</v>
      </c>
      <c r="L73" s="6"/>
      <c r="N73" s="6"/>
    </row>
    <row r="74" spans="1:14" ht="94.5" x14ac:dyDescent="0.25">
      <c r="A74" s="32">
        <v>65</v>
      </c>
      <c r="B74" s="9" t="s">
        <v>40</v>
      </c>
      <c r="C74" s="10" t="s">
        <v>211</v>
      </c>
      <c r="D74" s="9" t="s">
        <v>207</v>
      </c>
      <c r="E74" s="10" t="s">
        <v>206</v>
      </c>
      <c r="F74" s="10" t="s">
        <v>210</v>
      </c>
      <c r="G74" s="11">
        <v>37247.07</v>
      </c>
      <c r="H74" s="33">
        <f>+Tabla1[[#This Row],[Monto Facturado RD$]]</f>
        <v>37247.07</v>
      </c>
      <c r="I74" s="33">
        <f>+Tabla1[[#This Row],[Monto Facturado RD$]]-Tabla1[[#This Row],[Monto Pagado RD$]]</f>
        <v>0</v>
      </c>
      <c r="J74" s="12" t="s">
        <v>353</v>
      </c>
      <c r="K74" s="28">
        <f>+Tabla1[[#This Row],[Fecha Documento de Pago]]+15</f>
        <v>44673</v>
      </c>
      <c r="L74" s="6"/>
      <c r="N74" s="6"/>
    </row>
    <row r="75" spans="1:14" ht="94.5" x14ac:dyDescent="0.25">
      <c r="A75" s="32">
        <v>66</v>
      </c>
      <c r="B75" s="9" t="s">
        <v>40</v>
      </c>
      <c r="C75" s="10" t="s">
        <v>211</v>
      </c>
      <c r="D75" s="9" t="s">
        <v>23</v>
      </c>
      <c r="E75" s="10" t="s">
        <v>206</v>
      </c>
      <c r="F75" s="10" t="s">
        <v>210</v>
      </c>
      <c r="G75" s="11">
        <v>34161</v>
      </c>
      <c r="H75" s="33">
        <f>+Tabla1[[#This Row],[Monto Facturado RD$]]</f>
        <v>34161</v>
      </c>
      <c r="I75" s="33">
        <f>+Tabla1[[#This Row],[Monto Facturado RD$]]-Tabla1[[#This Row],[Monto Pagado RD$]]</f>
        <v>0</v>
      </c>
      <c r="J75" s="12" t="s">
        <v>353</v>
      </c>
      <c r="K75" s="28">
        <f>+Tabla1[[#This Row],[Fecha Documento de Pago]]+15</f>
        <v>44673</v>
      </c>
      <c r="L75" s="6"/>
      <c r="N75" s="6"/>
    </row>
    <row r="76" spans="1:14" ht="94.5" x14ac:dyDescent="0.25">
      <c r="A76" s="32">
        <v>67</v>
      </c>
      <c r="B76" s="9" t="s">
        <v>40</v>
      </c>
      <c r="C76" s="10" t="s">
        <v>211</v>
      </c>
      <c r="D76" s="9" t="s">
        <v>51</v>
      </c>
      <c r="E76" s="10" t="s">
        <v>206</v>
      </c>
      <c r="F76" s="10" t="s">
        <v>210</v>
      </c>
      <c r="G76" s="11">
        <v>21830</v>
      </c>
      <c r="H76" s="33">
        <f>+Tabla1[[#This Row],[Monto Facturado RD$]]</f>
        <v>21830</v>
      </c>
      <c r="I76" s="33">
        <f>+Tabla1[[#This Row],[Monto Facturado RD$]]-Tabla1[[#This Row],[Monto Pagado RD$]]</f>
        <v>0</v>
      </c>
      <c r="J76" s="12" t="s">
        <v>353</v>
      </c>
      <c r="K76" s="28">
        <f>+Tabla1[[#This Row],[Fecha Documento de Pago]]+15</f>
        <v>44673</v>
      </c>
      <c r="L76" s="6"/>
      <c r="N76" s="6"/>
    </row>
    <row r="77" spans="1:14" ht="94.5" x14ac:dyDescent="0.25">
      <c r="A77" s="32">
        <v>68</v>
      </c>
      <c r="B77" s="9" t="s">
        <v>40</v>
      </c>
      <c r="C77" s="10" t="s">
        <v>211</v>
      </c>
      <c r="D77" s="9" t="s">
        <v>209</v>
      </c>
      <c r="E77" s="10" t="s">
        <v>206</v>
      </c>
      <c r="F77" s="10" t="s">
        <v>210</v>
      </c>
      <c r="G77" s="11">
        <v>15104</v>
      </c>
      <c r="H77" s="33">
        <f>+Tabla1[[#This Row],[Monto Facturado RD$]]</f>
        <v>15104</v>
      </c>
      <c r="I77" s="33">
        <f>+Tabla1[[#This Row],[Monto Facturado RD$]]-Tabla1[[#This Row],[Monto Pagado RD$]]</f>
        <v>0</v>
      </c>
      <c r="J77" s="12" t="s">
        <v>353</v>
      </c>
      <c r="K77" s="28">
        <f>+Tabla1[[#This Row],[Fecha Documento de Pago]]+15</f>
        <v>44673</v>
      </c>
      <c r="L77" s="6"/>
      <c r="N77" s="6"/>
    </row>
    <row r="78" spans="1:14" ht="141.75" x14ac:dyDescent="0.25">
      <c r="A78" s="32">
        <v>69</v>
      </c>
      <c r="B78" s="9" t="s">
        <v>125</v>
      </c>
      <c r="C78" s="10" t="s">
        <v>214</v>
      </c>
      <c r="D78" s="9" t="s">
        <v>138</v>
      </c>
      <c r="E78" s="10" t="s">
        <v>212</v>
      </c>
      <c r="F78" s="10" t="s">
        <v>213</v>
      </c>
      <c r="G78" s="11">
        <v>35659.599999999999</v>
      </c>
      <c r="H78" s="33">
        <f>+Tabla1[[#This Row],[Monto Facturado RD$]]</f>
        <v>35659.599999999999</v>
      </c>
      <c r="I78" s="33">
        <f>+Tabla1[[#This Row],[Monto Facturado RD$]]-Tabla1[[#This Row],[Monto Pagado RD$]]</f>
        <v>0</v>
      </c>
      <c r="J78" s="12" t="s">
        <v>353</v>
      </c>
      <c r="K78" s="28">
        <f>+Tabla1[[#This Row],[Fecha Documento de Pago]]+15</f>
        <v>44695</v>
      </c>
      <c r="L78" s="6"/>
      <c r="N78" s="6"/>
    </row>
    <row r="79" spans="1:14" ht="94.5" x14ac:dyDescent="0.25">
      <c r="A79" s="32">
        <v>70</v>
      </c>
      <c r="B79" s="9" t="s">
        <v>15</v>
      </c>
      <c r="C79" s="10" t="s">
        <v>216</v>
      </c>
      <c r="D79" s="9" t="s">
        <v>72</v>
      </c>
      <c r="E79" s="10" t="s">
        <v>212</v>
      </c>
      <c r="F79" s="10" t="s">
        <v>215</v>
      </c>
      <c r="G79" s="11">
        <v>40176.639999999999</v>
      </c>
      <c r="H79" s="33">
        <f>+Tabla1[[#This Row],[Monto Facturado RD$]]</f>
        <v>40176.639999999999</v>
      </c>
      <c r="I79" s="33">
        <f>+Tabla1[[#This Row],[Monto Facturado RD$]]-Tabla1[[#This Row],[Monto Pagado RD$]]</f>
        <v>0</v>
      </c>
      <c r="J79" s="12" t="s">
        <v>353</v>
      </c>
      <c r="K79" s="28">
        <f>+Tabla1[[#This Row],[Fecha Documento de Pago]]+15</f>
        <v>44670</v>
      </c>
      <c r="L79" s="6"/>
      <c r="N79" s="6"/>
    </row>
    <row r="80" spans="1:14" ht="94.5" x14ac:dyDescent="0.25">
      <c r="A80" s="32">
        <v>71</v>
      </c>
      <c r="B80" s="9" t="s">
        <v>15</v>
      </c>
      <c r="C80" s="10" t="s">
        <v>216</v>
      </c>
      <c r="D80" s="9" t="s">
        <v>5</v>
      </c>
      <c r="E80" s="10" t="s">
        <v>212</v>
      </c>
      <c r="F80" s="10" t="s">
        <v>215</v>
      </c>
      <c r="G80" s="11">
        <v>35877.9</v>
      </c>
      <c r="H80" s="33">
        <f>+Tabla1[[#This Row],[Monto Facturado RD$]]</f>
        <v>35877.9</v>
      </c>
      <c r="I80" s="33">
        <f>+Tabla1[[#This Row],[Monto Facturado RD$]]-Tabla1[[#This Row],[Monto Pagado RD$]]</f>
        <v>0</v>
      </c>
      <c r="J80" s="12" t="s">
        <v>353</v>
      </c>
      <c r="K80" s="28">
        <f>+Tabla1[[#This Row],[Fecha Documento de Pago]]+15</f>
        <v>44670</v>
      </c>
      <c r="L80" s="6"/>
      <c r="N80" s="6"/>
    </row>
    <row r="81" spans="1:14" ht="63" x14ac:dyDescent="0.25">
      <c r="A81" s="32">
        <v>72</v>
      </c>
      <c r="B81" s="9" t="s">
        <v>219</v>
      </c>
      <c r="C81" s="10" t="s">
        <v>220</v>
      </c>
      <c r="D81" s="9" t="s">
        <v>58</v>
      </c>
      <c r="E81" s="10" t="s">
        <v>217</v>
      </c>
      <c r="F81" s="10" t="s">
        <v>218</v>
      </c>
      <c r="G81" s="11">
        <v>68773.95</v>
      </c>
      <c r="H81" s="33">
        <f>+Tabla1[[#This Row],[Monto Facturado RD$]]</f>
        <v>68773.95</v>
      </c>
      <c r="I81" s="33">
        <f>+Tabla1[[#This Row],[Monto Facturado RD$]]-Tabla1[[#This Row],[Monto Pagado RD$]]</f>
        <v>0</v>
      </c>
      <c r="J81" s="12" t="s">
        <v>353</v>
      </c>
      <c r="K81" s="28">
        <f>+Tabla1[[#This Row],[Fecha Documento de Pago]]+15</f>
        <v>44685</v>
      </c>
      <c r="L81" s="6"/>
      <c r="N81" s="6"/>
    </row>
    <row r="82" spans="1:14" ht="94.5" x14ac:dyDescent="0.25">
      <c r="A82" s="32">
        <v>73</v>
      </c>
      <c r="B82" s="9" t="s">
        <v>52</v>
      </c>
      <c r="C82" s="10" t="s">
        <v>223</v>
      </c>
      <c r="D82" s="9" t="s">
        <v>5</v>
      </c>
      <c r="E82" s="10" t="s">
        <v>221</v>
      </c>
      <c r="F82" s="10" t="s">
        <v>222</v>
      </c>
      <c r="G82" s="11">
        <v>31270</v>
      </c>
      <c r="H82" s="33">
        <f>+Tabla1[[#This Row],[Monto Facturado RD$]]</f>
        <v>31270</v>
      </c>
      <c r="I82" s="33">
        <f>+Tabla1[[#This Row],[Monto Facturado RD$]]-Tabla1[[#This Row],[Monto Pagado RD$]]</f>
        <v>0</v>
      </c>
      <c r="J82" s="12" t="s">
        <v>353</v>
      </c>
      <c r="K82" s="28">
        <f>+Tabla1[[#This Row],[Fecha Documento de Pago]]+15</f>
        <v>44671</v>
      </c>
      <c r="L82" s="6"/>
      <c r="N82" s="6"/>
    </row>
    <row r="83" spans="1:14" ht="94.5" x14ac:dyDescent="0.25">
      <c r="A83" s="32">
        <v>74</v>
      </c>
      <c r="B83" s="9" t="s">
        <v>125</v>
      </c>
      <c r="C83" s="10" t="s">
        <v>226</v>
      </c>
      <c r="D83" s="9" t="s">
        <v>102</v>
      </c>
      <c r="E83" s="10" t="s">
        <v>224</v>
      </c>
      <c r="F83" s="10" t="s">
        <v>225</v>
      </c>
      <c r="G83" s="11">
        <v>5120610</v>
      </c>
      <c r="H83" s="33">
        <f>+Tabla1[[#This Row],[Monto Facturado RD$]]</f>
        <v>5120610</v>
      </c>
      <c r="I83" s="33">
        <f>+Tabla1[[#This Row],[Monto Facturado RD$]]-Tabla1[[#This Row],[Monto Pagado RD$]]</f>
        <v>0</v>
      </c>
      <c r="J83" s="12" t="s">
        <v>353</v>
      </c>
      <c r="K83" s="28">
        <f>+Tabla1[[#This Row],[Fecha Documento de Pago]]+15</f>
        <v>44695</v>
      </c>
      <c r="L83" s="6"/>
      <c r="N83" s="6"/>
    </row>
    <row r="84" spans="1:14" ht="94.5" x14ac:dyDescent="0.25">
      <c r="A84" s="32">
        <v>75</v>
      </c>
      <c r="B84" s="9" t="s">
        <v>219</v>
      </c>
      <c r="C84" s="10" t="s">
        <v>230</v>
      </c>
      <c r="D84" s="9" t="s">
        <v>229</v>
      </c>
      <c r="E84" s="10" t="s">
        <v>227</v>
      </c>
      <c r="F84" s="10" t="s">
        <v>228</v>
      </c>
      <c r="G84" s="11">
        <v>432945.9</v>
      </c>
      <c r="H84" s="33">
        <f>+Tabla1[[#This Row],[Monto Facturado RD$]]</f>
        <v>432945.9</v>
      </c>
      <c r="I84" s="33">
        <f>+Tabla1[[#This Row],[Monto Facturado RD$]]-Tabla1[[#This Row],[Monto Pagado RD$]]</f>
        <v>0</v>
      </c>
      <c r="J84" s="12" t="s">
        <v>353</v>
      </c>
      <c r="K84" s="28">
        <f>+Tabla1[[#This Row],[Fecha Documento de Pago]]+15</f>
        <v>44685</v>
      </c>
      <c r="L84" s="6"/>
      <c r="N84" s="6"/>
    </row>
    <row r="85" spans="1:14" ht="94.5" x14ac:dyDescent="0.25">
      <c r="A85" s="32">
        <v>76</v>
      </c>
      <c r="B85" s="9" t="s">
        <v>219</v>
      </c>
      <c r="C85" s="10" t="s">
        <v>230</v>
      </c>
      <c r="D85" s="9" t="s">
        <v>134</v>
      </c>
      <c r="E85" s="10" t="s">
        <v>227</v>
      </c>
      <c r="F85" s="10" t="s">
        <v>228</v>
      </c>
      <c r="G85" s="11">
        <v>350515.12</v>
      </c>
      <c r="H85" s="33">
        <f>+Tabla1[[#This Row],[Monto Facturado RD$]]</f>
        <v>350515.12</v>
      </c>
      <c r="I85" s="33">
        <f>+Tabla1[[#This Row],[Monto Facturado RD$]]-Tabla1[[#This Row],[Monto Pagado RD$]]</f>
        <v>0</v>
      </c>
      <c r="J85" s="12" t="s">
        <v>353</v>
      </c>
      <c r="K85" s="28">
        <f>+Tabla1[[#This Row],[Fecha Documento de Pago]]+15</f>
        <v>44685</v>
      </c>
      <c r="L85" s="6"/>
      <c r="N85" s="6"/>
    </row>
    <row r="86" spans="1:14" ht="94.5" x14ac:dyDescent="0.25">
      <c r="A86" s="32">
        <v>77</v>
      </c>
      <c r="B86" s="9" t="s">
        <v>219</v>
      </c>
      <c r="C86" s="10" t="s">
        <v>230</v>
      </c>
      <c r="D86" s="9" t="s">
        <v>18</v>
      </c>
      <c r="E86" s="10" t="s">
        <v>227</v>
      </c>
      <c r="F86" s="10" t="s">
        <v>228</v>
      </c>
      <c r="G86" s="11">
        <v>287934.88</v>
      </c>
      <c r="H86" s="33">
        <f>+Tabla1[[#This Row],[Monto Facturado RD$]]</f>
        <v>287934.88</v>
      </c>
      <c r="I86" s="33">
        <f>+Tabla1[[#This Row],[Monto Facturado RD$]]-Tabla1[[#This Row],[Monto Pagado RD$]]</f>
        <v>0</v>
      </c>
      <c r="J86" s="12" t="s">
        <v>353</v>
      </c>
      <c r="K86" s="28">
        <f>+Tabla1[[#This Row],[Fecha Documento de Pago]]+15</f>
        <v>44685</v>
      </c>
      <c r="L86" s="6"/>
      <c r="N86" s="6"/>
    </row>
    <row r="87" spans="1:14" ht="94.5" x14ac:dyDescent="0.25">
      <c r="A87" s="32">
        <v>78</v>
      </c>
      <c r="B87" s="9" t="s">
        <v>219</v>
      </c>
      <c r="C87" s="10" t="s">
        <v>230</v>
      </c>
      <c r="D87" s="9" t="s">
        <v>5</v>
      </c>
      <c r="E87" s="10" t="s">
        <v>227</v>
      </c>
      <c r="F87" s="10" t="s">
        <v>228</v>
      </c>
      <c r="G87" s="11">
        <v>896327.92</v>
      </c>
      <c r="H87" s="33">
        <f>+Tabla1[[#This Row],[Monto Facturado RD$]]</f>
        <v>896327.92</v>
      </c>
      <c r="I87" s="33">
        <f>+Tabla1[[#This Row],[Monto Facturado RD$]]-Tabla1[[#This Row],[Monto Pagado RD$]]</f>
        <v>0</v>
      </c>
      <c r="J87" s="12" t="s">
        <v>353</v>
      </c>
      <c r="K87" s="28">
        <f>+Tabla1[[#This Row],[Fecha Documento de Pago]]+15</f>
        <v>44685</v>
      </c>
      <c r="L87" s="6"/>
      <c r="N87" s="6"/>
    </row>
    <row r="88" spans="1:14" ht="94.5" x14ac:dyDescent="0.25">
      <c r="A88" s="32">
        <v>79</v>
      </c>
      <c r="B88" s="9" t="s">
        <v>219</v>
      </c>
      <c r="C88" s="10" t="s">
        <v>230</v>
      </c>
      <c r="D88" s="9" t="s">
        <v>99</v>
      </c>
      <c r="E88" s="10" t="s">
        <v>227</v>
      </c>
      <c r="F88" s="10" t="s">
        <v>228</v>
      </c>
      <c r="G88" s="11">
        <v>22676</v>
      </c>
      <c r="H88" s="33">
        <f>+Tabla1[[#This Row],[Monto Facturado RD$]]</f>
        <v>22676</v>
      </c>
      <c r="I88" s="33">
        <f>+Tabla1[[#This Row],[Monto Facturado RD$]]-Tabla1[[#This Row],[Monto Pagado RD$]]</f>
        <v>0</v>
      </c>
      <c r="J88" s="12" t="s">
        <v>353</v>
      </c>
      <c r="K88" s="28">
        <f>+Tabla1[[#This Row],[Fecha Documento de Pago]]+15</f>
        <v>44685</v>
      </c>
      <c r="L88" s="6"/>
      <c r="N88" s="6"/>
    </row>
    <row r="89" spans="1:14" ht="94.5" x14ac:dyDescent="0.25">
      <c r="A89" s="32">
        <v>80</v>
      </c>
      <c r="B89" s="9" t="s">
        <v>47</v>
      </c>
      <c r="C89" s="10" t="s">
        <v>233</v>
      </c>
      <c r="D89" s="9" t="s">
        <v>52</v>
      </c>
      <c r="E89" s="10" t="s">
        <v>231</v>
      </c>
      <c r="F89" s="10" t="s">
        <v>232</v>
      </c>
      <c r="G89" s="11">
        <v>125257</v>
      </c>
      <c r="H89" s="33">
        <f>+Tabla1[[#This Row],[Monto Facturado RD$]]</f>
        <v>125257</v>
      </c>
      <c r="I89" s="33">
        <f>+Tabla1[[#This Row],[Monto Facturado RD$]]-Tabla1[[#This Row],[Monto Pagado RD$]]</f>
        <v>0</v>
      </c>
      <c r="J89" s="12" t="s">
        <v>353</v>
      </c>
      <c r="K89" s="28">
        <f>+Tabla1[[#This Row],[Fecha Documento de Pago]]+15</f>
        <v>44691</v>
      </c>
      <c r="L89" s="6"/>
      <c r="N89" s="6"/>
    </row>
    <row r="90" spans="1:14" ht="78.75" x14ac:dyDescent="0.25">
      <c r="A90" s="32">
        <v>81</v>
      </c>
      <c r="B90" s="9" t="s">
        <v>40</v>
      </c>
      <c r="C90" s="10" t="s">
        <v>236</v>
      </c>
      <c r="D90" s="9" t="s">
        <v>209</v>
      </c>
      <c r="E90" s="10" t="s">
        <v>234</v>
      </c>
      <c r="F90" s="10" t="s">
        <v>235</v>
      </c>
      <c r="G90" s="11">
        <v>98412</v>
      </c>
      <c r="H90" s="33">
        <f>+Tabla1[[#This Row],[Monto Facturado RD$]]</f>
        <v>98412</v>
      </c>
      <c r="I90" s="33">
        <f>+Tabla1[[#This Row],[Monto Facturado RD$]]-Tabla1[[#This Row],[Monto Pagado RD$]]</f>
        <v>0</v>
      </c>
      <c r="J90" s="12" t="s">
        <v>353</v>
      </c>
      <c r="K90" s="28">
        <f>+Tabla1[[#This Row],[Fecha Documento de Pago]]+15</f>
        <v>44673</v>
      </c>
      <c r="L90" s="6"/>
      <c r="N90" s="6"/>
    </row>
    <row r="91" spans="1:14" ht="110.25" x14ac:dyDescent="0.25">
      <c r="A91" s="32">
        <v>82</v>
      </c>
      <c r="B91" s="9" t="s">
        <v>11</v>
      </c>
      <c r="C91" s="10" t="s">
        <v>239</v>
      </c>
      <c r="D91" s="9" t="s">
        <v>97</v>
      </c>
      <c r="E91" s="10" t="s">
        <v>237</v>
      </c>
      <c r="F91" s="10" t="s">
        <v>238</v>
      </c>
      <c r="G91" s="11">
        <v>75000</v>
      </c>
      <c r="H91" s="33">
        <f>+Tabla1[[#This Row],[Monto Facturado RD$]]</f>
        <v>75000</v>
      </c>
      <c r="I91" s="33">
        <f>+Tabla1[[#This Row],[Monto Facturado RD$]]-Tabla1[[#This Row],[Monto Pagado RD$]]</f>
        <v>0</v>
      </c>
      <c r="J91" s="12" t="s">
        <v>353</v>
      </c>
      <c r="K91" s="28">
        <f>+Tabla1[[#This Row],[Fecha Documento de Pago]]+15</f>
        <v>44674</v>
      </c>
      <c r="L91" s="6"/>
      <c r="N91" s="6"/>
    </row>
    <row r="92" spans="1:14" ht="94.5" x14ac:dyDescent="0.25">
      <c r="A92" s="32">
        <v>83</v>
      </c>
      <c r="B92" s="9" t="s">
        <v>59</v>
      </c>
      <c r="C92" s="10" t="s">
        <v>242</v>
      </c>
      <c r="D92" s="9" t="s">
        <v>124</v>
      </c>
      <c r="E92" s="10" t="s">
        <v>240</v>
      </c>
      <c r="F92" s="10" t="s">
        <v>241</v>
      </c>
      <c r="G92" s="11">
        <v>80240</v>
      </c>
      <c r="H92" s="33">
        <f>+Tabla1[[#This Row],[Monto Facturado RD$]]</f>
        <v>80240</v>
      </c>
      <c r="I92" s="33">
        <f>+Tabla1[[#This Row],[Monto Facturado RD$]]-Tabla1[[#This Row],[Monto Pagado RD$]]</f>
        <v>0</v>
      </c>
      <c r="J92" s="12" t="s">
        <v>353</v>
      </c>
      <c r="K92" s="28">
        <f>+Tabla1[[#This Row],[Fecha Documento de Pago]]+15</f>
        <v>44692</v>
      </c>
      <c r="L92" s="6"/>
      <c r="N92" s="6"/>
    </row>
    <row r="93" spans="1:14" ht="63" x14ac:dyDescent="0.25">
      <c r="A93" s="32">
        <v>84</v>
      </c>
      <c r="B93" s="9" t="s">
        <v>153</v>
      </c>
      <c r="C93" s="10" t="s">
        <v>245</v>
      </c>
      <c r="D93" s="9" t="s">
        <v>161</v>
      </c>
      <c r="E93" s="10" t="s">
        <v>243</v>
      </c>
      <c r="F93" s="10" t="s">
        <v>244</v>
      </c>
      <c r="G93" s="11">
        <v>119749.28</v>
      </c>
      <c r="H93" s="33">
        <f>+Tabla1[[#This Row],[Monto Facturado RD$]]</f>
        <v>119749.28</v>
      </c>
      <c r="I93" s="33">
        <f>+Tabla1[[#This Row],[Monto Facturado RD$]]-Tabla1[[#This Row],[Monto Pagado RD$]]</f>
        <v>0</v>
      </c>
      <c r="J93" s="12" t="s">
        <v>353</v>
      </c>
      <c r="K93" s="28">
        <f>+Tabla1[[#This Row],[Fecha Documento de Pago]]+15</f>
        <v>44684</v>
      </c>
      <c r="L93" s="6"/>
      <c r="N93" s="6"/>
    </row>
    <row r="94" spans="1:14" ht="47.25" x14ac:dyDescent="0.25">
      <c r="A94" s="32">
        <v>85</v>
      </c>
      <c r="B94" s="9" t="s">
        <v>59</v>
      </c>
      <c r="C94" s="10" t="s">
        <v>248</v>
      </c>
      <c r="D94" s="9" t="s">
        <v>40</v>
      </c>
      <c r="E94" s="10" t="s">
        <v>246</v>
      </c>
      <c r="F94" s="10" t="s">
        <v>247</v>
      </c>
      <c r="G94" s="11">
        <v>14160</v>
      </c>
      <c r="H94" s="33">
        <f>+Tabla1[[#This Row],[Monto Facturado RD$]]</f>
        <v>14160</v>
      </c>
      <c r="I94" s="33">
        <f>+Tabla1[[#This Row],[Monto Facturado RD$]]-Tabla1[[#This Row],[Monto Pagado RD$]]</f>
        <v>0</v>
      </c>
      <c r="J94" s="12" t="s">
        <v>353</v>
      </c>
      <c r="K94" s="28">
        <f>+Tabla1[[#This Row],[Fecha Documento de Pago]]+15</f>
        <v>44692</v>
      </c>
      <c r="L94" s="6"/>
      <c r="N94" s="6"/>
    </row>
    <row r="95" spans="1:14" ht="47.25" x14ac:dyDescent="0.25">
      <c r="A95" s="32">
        <v>86</v>
      </c>
      <c r="B95" s="9" t="s">
        <v>59</v>
      </c>
      <c r="C95" s="10" t="s">
        <v>248</v>
      </c>
      <c r="D95" s="9" t="s">
        <v>99</v>
      </c>
      <c r="E95" s="10" t="s">
        <v>246</v>
      </c>
      <c r="F95" s="10" t="s">
        <v>247</v>
      </c>
      <c r="G95" s="11">
        <v>21240</v>
      </c>
      <c r="H95" s="33">
        <f>+Tabla1[[#This Row],[Monto Facturado RD$]]</f>
        <v>21240</v>
      </c>
      <c r="I95" s="33">
        <f>+Tabla1[[#This Row],[Monto Facturado RD$]]-Tabla1[[#This Row],[Monto Pagado RD$]]</f>
        <v>0</v>
      </c>
      <c r="J95" s="12" t="s">
        <v>353</v>
      </c>
      <c r="K95" s="28">
        <f>+Tabla1[[#This Row],[Fecha Documento de Pago]]+15</f>
        <v>44692</v>
      </c>
      <c r="L95" s="6"/>
      <c r="N95" s="6"/>
    </row>
    <row r="96" spans="1:14" ht="110.25" x14ac:dyDescent="0.25">
      <c r="A96" s="32">
        <v>87</v>
      </c>
      <c r="B96" s="9" t="s">
        <v>28</v>
      </c>
      <c r="C96" s="10" t="s">
        <v>251</v>
      </c>
      <c r="D96" s="9" t="s">
        <v>195</v>
      </c>
      <c r="E96" s="10" t="s">
        <v>249</v>
      </c>
      <c r="F96" s="10" t="s">
        <v>250</v>
      </c>
      <c r="G96" s="11">
        <v>72404.800000000003</v>
      </c>
      <c r="H96" s="33">
        <f>+Tabla1[[#This Row],[Monto Facturado RD$]]</f>
        <v>72404.800000000003</v>
      </c>
      <c r="I96" s="33">
        <f>+Tabla1[[#This Row],[Monto Facturado RD$]]-Tabla1[[#This Row],[Monto Pagado RD$]]</f>
        <v>0</v>
      </c>
      <c r="J96" s="12" t="s">
        <v>353</v>
      </c>
      <c r="K96" s="28">
        <f>+Tabla1[[#This Row],[Fecha Documento de Pago]]+15</f>
        <v>44688</v>
      </c>
      <c r="L96" s="6"/>
      <c r="N96" s="6"/>
    </row>
    <row r="97" spans="1:14" ht="126" x14ac:dyDescent="0.25">
      <c r="A97" s="32">
        <v>88</v>
      </c>
      <c r="B97" s="9" t="s">
        <v>40</v>
      </c>
      <c r="C97" s="10" t="s">
        <v>254</v>
      </c>
      <c r="D97" s="9" t="s">
        <v>209</v>
      </c>
      <c r="E97" s="10" t="s">
        <v>252</v>
      </c>
      <c r="F97" s="10" t="s">
        <v>253</v>
      </c>
      <c r="G97" s="11">
        <v>266913.32</v>
      </c>
      <c r="H97" s="33">
        <f>+Tabla1[[#This Row],[Monto Facturado RD$]]</f>
        <v>266913.32</v>
      </c>
      <c r="I97" s="33">
        <f>+Tabla1[[#This Row],[Monto Facturado RD$]]-Tabla1[[#This Row],[Monto Pagado RD$]]</f>
        <v>0</v>
      </c>
      <c r="J97" s="12" t="s">
        <v>353</v>
      </c>
      <c r="K97" s="28">
        <f>+Tabla1[[#This Row],[Fecha Documento de Pago]]+15</f>
        <v>44673</v>
      </c>
      <c r="L97" s="6"/>
      <c r="N97" s="6"/>
    </row>
    <row r="98" spans="1:14" ht="110.25" x14ac:dyDescent="0.25">
      <c r="A98" s="32">
        <v>89</v>
      </c>
      <c r="B98" s="9" t="s">
        <v>219</v>
      </c>
      <c r="C98" s="10" t="s">
        <v>258</v>
      </c>
      <c r="D98" s="9" t="s">
        <v>55</v>
      </c>
      <c r="E98" s="10" t="s">
        <v>255</v>
      </c>
      <c r="F98" s="10" t="s">
        <v>257</v>
      </c>
      <c r="G98" s="11">
        <v>21527.63</v>
      </c>
      <c r="H98" s="33">
        <f>+Tabla1[[#This Row],[Monto Facturado RD$]]</f>
        <v>21527.63</v>
      </c>
      <c r="I98" s="33">
        <f>+Tabla1[[#This Row],[Monto Facturado RD$]]-Tabla1[[#This Row],[Monto Pagado RD$]]</f>
        <v>0</v>
      </c>
      <c r="J98" s="12" t="s">
        <v>353</v>
      </c>
      <c r="K98" s="28">
        <f>+Tabla1[[#This Row],[Fecha Documento de Pago]]+15</f>
        <v>44685</v>
      </c>
      <c r="L98" s="6"/>
      <c r="N98" s="6"/>
    </row>
    <row r="99" spans="1:14" ht="63" x14ac:dyDescent="0.25">
      <c r="A99" s="32">
        <v>90</v>
      </c>
      <c r="B99" s="9" t="s">
        <v>219</v>
      </c>
      <c r="C99" s="10" t="s">
        <v>262</v>
      </c>
      <c r="D99" s="9" t="s">
        <v>195</v>
      </c>
      <c r="E99" s="10" t="s">
        <v>260</v>
      </c>
      <c r="F99" s="10" t="s">
        <v>261</v>
      </c>
      <c r="G99" s="11">
        <v>41714</v>
      </c>
      <c r="H99" s="33">
        <f>+Tabla1[[#This Row],[Monto Facturado RD$]]</f>
        <v>41714</v>
      </c>
      <c r="I99" s="33">
        <f>+Tabla1[[#This Row],[Monto Facturado RD$]]-Tabla1[[#This Row],[Monto Pagado RD$]]</f>
        <v>0</v>
      </c>
      <c r="J99" s="12" t="s">
        <v>353</v>
      </c>
      <c r="K99" s="28">
        <f>+Tabla1[[#This Row],[Fecha Documento de Pago]]+15</f>
        <v>44685</v>
      </c>
      <c r="L99" s="6"/>
      <c r="N99" s="6"/>
    </row>
    <row r="100" spans="1:14" ht="63" x14ac:dyDescent="0.25">
      <c r="A100" s="32">
        <v>91</v>
      </c>
      <c r="B100" s="9" t="s">
        <v>125</v>
      </c>
      <c r="C100" s="10" t="s">
        <v>265</v>
      </c>
      <c r="D100" s="9" t="s">
        <v>10</v>
      </c>
      <c r="E100" s="10" t="s">
        <v>263</v>
      </c>
      <c r="F100" s="10" t="s">
        <v>264</v>
      </c>
      <c r="G100" s="11">
        <v>35377.4</v>
      </c>
      <c r="H100" s="33">
        <f>+Tabla1[[#This Row],[Monto Facturado RD$]]</f>
        <v>35377.4</v>
      </c>
      <c r="I100" s="33">
        <f>+Tabla1[[#This Row],[Monto Facturado RD$]]-Tabla1[[#This Row],[Monto Pagado RD$]]</f>
        <v>0</v>
      </c>
      <c r="J100" s="12" t="s">
        <v>353</v>
      </c>
      <c r="K100" s="28">
        <f>+Tabla1[[#This Row],[Fecha Documento de Pago]]+15</f>
        <v>44695</v>
      </c>
      <c r="L100" s="6"/>
      <c r="N100" s="6"/>
    </row>
    <row r="101" spans="1:14" ht="94.5" x14ac:dyDescent="0.25">
      <c r="A101" s="32">
        <v>92</v>
      </c>
      <c r="B101" s="9" t="s">
        <v>11</v>
      </c>
      <c r="C101" s="10" t="s">
        <v>268</v>
      </c>
      <c r="D101" s="9" t="s">
        <v>209</v>
      </c>
      <c r="E101" s="10" t="s">
        <v>266</v>
      </c>
      <c r="F101" s="10" t="s">
        <v>267</v>
      </c>
      <c r="G101" s="11">
        <v>100000</v>
      </c>
      <c r="H101" s="33">
        <f>+Tabla1[[#This Row],[Monto Facturado RD$]]</f>
        <v>100000</v>
      </c>
      <c r="I101" s="33">
        <f>+Tabla1[[#This Row],[Monto Facturado RD$]]-Tabla1[[#This Row],[Monto Pagado RD$]]</f>
        <v>0</v>
      </c>
      <c r="J101" s="12" t="s">
        <v>353</v>
      </c>
      <c r="K101" s="28">
        <f>+Tabla1[[#This Row],[Fecha Documento de Pago]]+15</f>
        <v>44674</v>
      </c>
      <c r="L101" s="6"/>
      <c r="N101" s="6"/>
    </row>
    <row r="102" spans="1:14" ht="110.25" x14ac:dyDescent="0.25">
      <c r="A102" s="32">
        <v>93</v>
      </c>
      <c r="B102" s="9" t="s">
        <v>40</v>
      </c>
      <c r="C102" s="10" t="s">
        <v>271</v>
      </c>
      <c r="D102" s="9" t="s">
        <v>42</v>
      </c>
      <c r="E102" s="10" t="s">
        <v>269</v>
      </c>
      <c r="F102" s="10" t="s">
        <v>270</v>
      </c>
      <c r="G102" s="11">
        <v>496587</v>
      </c>
      <c r="H102" s="33">
        <f>+Tabla1[[#This Row],[Monto Facturado RD$]]</f>
        <v>496587</v>
      </c>
      <c r="I102" s="33">
        <f>+Tabla1[[#This Row],[Monto Facturado RD$]]-Tabla1[[#This Row],[Monto Pagado RD$]]</f>
        <v>0</v>
      </c>
      <c r="J102" s="12" t="s">
        <v>353</v>
      </c>
      <c r="K102" s="28">
        <f>+Tabla1[[#This Row],[Fecha Documento de Pago]]+15</f>
        <v>44673</v>
      </c>
      <c r="L102" s="6"/>
      <c r="N102" s="6"/>
    </row>
    <row r="103" spans="1:14" ht="141.75" x14ac:dyDescent="0.25">
      <c r="A103" s="32">
        <v>94</v>
      </c>
      <c r="B103" s="9" t="s">
        <v>117</v>
      </c>
      <c r="C103" s="10" t="s">
        <v>275</v>
      </c>
      <c r="D103" s="9" t="s">
        <v>274</v>
      </c>
      <c r="E103" s="10" t="s">
        <v>272</v>
      </c>
      <c r="F103" s="10" t="s">
        <v>273</v>
      </c>
      <c r="G103" s="11">
        <v>8921268.5999999996</v>
      </c>
      <c r="H103" s="33">
        <f>+Tabla1[[#This Row],[Monto Facturado RD$]]</f>
        <v>8921268.5999999996</v>
      </c>
      <c r="I103" s="33">
        <f>+Tabla1[[#This Row],[Monto Facturado RD$]]-Tabla1[[#This Row],[Monto Pagado RD$]]</f>
        <v>0</v>
      </c>
      <c r="J103" s="12" t="s">
        <v>353</v>
      </c>
      <c r="K103" s="28">
        <f>+Tabla1[[#This Row],[Fecha Documento de Pago]]+15</f>
        <v>44693</v>
      </c>
      <c r="L103" s="6"/>
      <c r="N103" s="6"/>
    </row>
    <row r="104" spans="1:14" ht="110.25" x14ac:dyDescent="0.25">
      <c r="A104" s="32">
        <v>95</v>
      </c>
      <c r="B104" s="9" t="s">
        <v>28</v>
      </c>
      <c r="C104" s="10" t="s">
        <v>278</v>
      </c>
      <c r="D104" s="9" t="s">
        <v>40</v>
      </c>
      <c r="E104" s="10" t="s">
        <v>276</v>
      </c>
      <c r="F104" s="10" t="s">
        <v>277</v>
      </c>
      <c r="G104" s="11">
        <v>1928072.8</v>
      </c>
      <c r="H104" s="33">
        <f>+Tabla1[[#This Row],[Monto Facturado RD$]]</f>
        <v>1928072.8</v>
      </c>
      <c r="I104" s="33">
        <f>+Tabla1[[#This Row],[Monto Facturado RD$]]-Tabla1[[#This Row],[Monto Pagado RD$]]</f>
        <v>0</v>
      </c>
      <c r="J104" s="12" t="s">
        <v>353</v>
      </c>
      <c r="K104" s="28">
        <f>+Tabla1[[#This Row],[Fecha Documento de Pago]]+15</f>
        <v>44688</v>
      </c>
      <c r="L104" s="6"/>
      <c r="N104" s="6"/>
    </row>
    <row r="105" spans="1:14" ht="110.25" x14ac:dyDescent="0.25">
      <c r="A105" s="37">
        <v>96</v>
      </c>
      <c r="B105" s="13" t="s">
        <v>77</v>
      </c>
      <c r="C105" s="14" t="s">
        <v>281</v>
      </c>
      <c r="D105" s="13" t="s">
        <v>44</v>
      </c>
      <c r="E105" s="14" t="s">
        <v>279</v>
      </c>
      <c r="F105" s="14" t="s">
        <v>280</v>
      </c>
      <c r="G105" s="15">
        <v>18300</v>
      </c>
      <c r="H105" s="15">
        <f>+Tabla1[[#This Row],[Monto Facturado RD$]]</f>
        <v>18300</v>
      </c>
      <c r="I105" s="15">
        <f>+Tabla1[[#This Row],[Monto Facturado RD$]]-Tabla1[[#This Row],[Monto Pagado RD$]]</f>
        <v>0</v>
      </c>
      <c r="J105" s="38" t="s">
        <v>353</v>
      </c>
      <c r="K105" s="29">
        <f>+Tabla1[[#This Row],[Fecha Documento de Pago]]+15</f>
        <v>44694</v>
      </c>
      <c r="L105" s="6"/>
      <c r="N105" s="6"/>
    </row>
    <row r="106" spans="1:14" s="46" customFormat="1" ht="19.5" thickBot="1" x14ac:dyDescent="0.3">
      <c r="A106" s="39" t="s">
        <v>354</v>
      </c>
      <c r="B106" s="40"/>
      <c r="C106" s="41"/>
      <c r="D106" s="40"/>
      <c r="E106" s="41"/>
      <c r="F106" s="41"/>
      <c r="G106" s="42">
        <f>SUBTOTAL(109,Tabla1[Monto Facturado RD$])</f>
        <v>40156941.82</v>
      </c>
      <c r="H106" s="42">
        <f>SUBTOTAL(109,Tabla1[Monto Pagado RD$])</f>
        <v>40156941.82</v>
      </c>
      <c r="I106" s="43">
        <f>SUBTOTAL(109,Tabla1[Monto Pendiente RD$])</f>
        <v>0</v>
      </c>
      <c r="J106" s="44"/>
      <c r="K106" s="45"/>
      <c r="N106" s="47"/>
    </row>
    <row r="107" spans="1:14" ht="16.5" thickTop="1" x14ac:dyDescent="0.25">
      <c r="E107" s="6"/>
      <c r="G107" s="6"/>
      <c r="H107" s="7"/>
      <c r="I107" s="7"/>
      <c r="J107" s="6"/>
      <c r="K107" s="30"/>
      <c r="L107" s="6"/>
    </row>
    <row r="108" spans="1:14" customFormat="1" ht="15" x14ac:dyDescent="0.25"/>
    <row r="109" spans="1:14" customFormat="1" ht="15" x14ac:dyDescent="0.25"/>
    <row r="110" spans="1:14" customFormat="1" ht="15" x14ac:dyDescent="0.25"/>
    <row r="111" spans="1:14" customFormat="1" ht="15" x14ac:dyDescent="0.25"/>
    <row r="112" spans="1:14" customFormat="1" ht="15" x14ac:dyDescent="0.25"/>
    <row r="113" spans="1:11" customFormat="1" ht="15" x14ac:dyDescent="0.25"/>
    <row r="114" spans="1:11" customFormat="1" ht="15" x14ac:dyDescent="0.25"/>
    <row r="115" spans="1:11" customFormat="1" ht="15" x14ac:dyDescent="0.25"/>
    <row r="116" spans="1:11" customFormat="1" ht="15" x14ac:dyDescent="0.25"/>
    <row r="117" spans="1:11" customFormat="1" ht="15.75" customHeight="1" x14ac:dyDescent="0.25">
      <c r="A117" s="55" t="s">
        <v>355</v>
      </c>
      <c r="B117" s="55"/>
      <c r="C117" s="55"/>
      <c r="D117" s="55"/>
      <c r="E117" s="55"/>
      <c r="F117" s="55"/>
      <c r="G117" s="55"/>
      <c r="H117" s="55"/>
      <c r="I117" s="55"/>
      <c r="J117" s="55"/>
      <c r="K117" s="55"/>
    </row>
    <row r="118" spans="1:11" customFormat="1" x14ac:dyDescent="0.25">
      <c r="A118" s="56" t="s">
        <v>356</v>
      </c>
      <c r="B118" s="56"/>
      <c r="C118" s="56"/>
      <c r="D118" s="56"/>
      <c r="E118" s="56"/>
      <c r="F118" s="56"/>
      <c r="G118" s="56"/>
      <c r="H118" s="56"/>
      <c r="I118" s="56"/>
      <c r="J118" s="56"/>
      <c r="K118" s="56"/>
    </row>
  </sheetData>
  <mergeCells count="4">
    <mergeCell ref="A6:K6"/>
    <mergeCell ref="A7:K7"/>
    <mergeCell ref="A117:K117"/>
    <mergeCell ref="A118:K118"/>
  </mergeCells>
  <phoneticPr fontId="11" type="noConversion"/>
  <printOptions horizontalCentered="1"/>
  <pageMargins left="0.70866141732283472" right="0.70866141732283472" top="0.55118110236220474" bottom="0.55118110236220474" header="0.19685039370078741" footer="0.19685039370078741"/>
  <pageSetup scale="45" fitToHeight="1000" orientation="portrait" r:id="rId1"/>
  <headerFooter>
    <oddHeader xml:space="preserve">&amp;C
</oddHeader>
    <oddFooter>&amp;C&amp;P  de  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6"/>
  <sheetViews>
    <sheetView workbookViewId="0">
      <selection sqref="A1:B1"/>
    </sheetView>
  </sheetViews>
  <sheetFormatPr baseColWidth="10" defaultColWidth="9.140625" defaultRowHeight="15" x14ac:dyDescent="0.25"/>
  <cols>
    <col min="1" max="1" width="23.42578125" customWidth="1"/>
    <col min="2" max="2" width="117.140625" customWidth="1"/>
  </cols>
  <sheetData>
    <row r="1" spans="1:2" ht="15.75" x14ac:dyDescent="0.25">
      <c r="A1" s="57" t="s">
        <v>282</v>
      </c>
      <c r="B1" s="57"/>
    </row>
    <row r="2" spans="1:2" ht="15.75" x14ac:dyDescent="0.25">
      <c r="A2" s="1" t="s">
        <v>283</v>
      </c>
      <c r="B2" s="2" t="s">
        <v>284</v>
      </c>
    </row>
    <row r="3" spans="1:2" ht="15.75" x14ac:dyDescent="0.25">
      <c r="A3" s="1" t="s">
        <v>285</v>
      </c>
      <c r="B3" s="2" t="s">
        <v>286</v>
      </c>
    </row>
    <row r="4" spans="1:2" ht="15.75" x14ac:dyDescent="0.25">
      <c r="A4" s="1" t="s">
        <v>287</v>
      </c>
      <c r="B4" s="2" t="s">
        <v>288</v>
      </c>
    </row>
    <row r="5" spans="1:2" ht="15.75" x14ac:dyDescent="0.25">
      <c r="A5" s="1" t="s">
        <v>289</v>
      </c>
      <c r="B5" s="2" t="s">
        <v>4</v>
      </c>
    </row>
    <row r="6" spans="1:2" ht="15.75" x14ac:dyDescent="0.25">
      <c r="A6" s="1" t="s">
        <v>290</v>
      </c>
      <c r="B6" s="2" t="s">
        <v>4</v>
      </c>
    </row>
    <row r="7" spans="1:2" ht="15.75" x14ac:dyDescent="0.25">
      <c r="A7" s="1" t="s">
        <v>291</v>
      </c>
      <c r="B7" s="2" t="s">
        <v>292</v>
      </c>
    </row>
    <row r="8" spans="1:2" ht="15.75" x14ac:dyDescent="0.25">
      <c r="A8" s="1" t="s">
        <v>293</v>
      </c>
      <c r="B8" s="2" t="s">
        <v>294</v>
      </c>
    </row>
    <row r="10" spans="1:2" ht="15.75" x14ac:dyDescent="0.25">
      <c r="A10" s="57" t="s">
        <v>295</v>
      </c>
      <c r="B10" s="57"/>
    </row>
    <row r="11" spans="1:2" ht="15.75" x14ac:dyDescent="0.25">
      <c r="A11" s="1" t="s">
        <v>296</v>
      </c>
      <c r="B11" s="2" t="s">
        <v>297</v>
      </c>
    </row>
    <row r="12" spans="1:2" ht="15.75" x14ac:dyDescent="0.25">
      <c r="A12" s="1" t="s">
        <v>298</v>
      </c>
      <c r="B12" s="2" t="s">
        <v>299</v>
      </c>
    </row>
    <row r="13" spans="1:2" ht="15.75" x14ac:dyDescent="0.25">
      <c r="A13" s="1" t="s">
        <v>300</v>
      </c>
      <c r="B13" s="2" t="s">
        <v>301</v>
      </c>
    </row>
    <row r="14" spans="1:2" ht="15.75" x14ac:dyDescent="0.25">
      <c r="A14" s="1" t="s">
        <v>302</v>
      </c>
      <c r="B14" s="2" t="s">
        <v>303</v>
      </c>
    </row>
    <row r="15" spans="1:2" ht="15.75" x14ac:dyDescent="0.25">
      <c r="A15" s="1" t="s">
        <v>302</v>
      </c>
      <c r="B15" s="2" t="s">
        <v>304</v>
      </c>
    </row>
    <row r="16" spans="1:2" ht="15.75" x14ac:dyDescent="0.25">
      <c r="A16" s="1" t="s">
        <v>296</v>
      </c>
      <c r="B16" s="2" t="s">
        <v>305</v>
      </c>
    </row>
    <row r="17" spans="1:2" ht="15.75" x14ac:dyDescent="0.25">
      <c r="A17" s="1" t="s">
        <v>296</v>
      </c>
      <c r="B17" s="2" t="s">
        <v>306</v>
      </c>
    </row>
    <row r="18" spans="1:2" ht="15.75" x14ac:dyDescent="0.25">
      <c r="A18" s="1" t="s">
        <v>296</v>
      </c>
      <c r="B18" s="2" t="s">
        <v>307</v>
      </c>
    </row>
    <row r="19" spans="1:2" ht="15.75" x14ac:dyDescent="0.25">
      <c r="A19" s="1" t="s">
        <v>308</v>
      </c>
      <c r="B19" s="2" t="s">
        <v>309</v>
      </c>
    </row>
    <row r="20" spans="1:2" ht="15.75" x14ac:dyDescent="0.25">
      <c r="A20" s="1" t="s">
        <v>308</v>
      </c>
      <c r="B20" s="2" t="s">
        <v>309</v>
      </c>
    </row>
    <row r="21" spans="1:2" ht="15.75" x14ac:dyDescent="0.25">
      <c r="A21" s="1" t="s">
        <v>310</v>
      </c>
      <c r="B21" s="2" t="s">
        <v>311</v>
      </c>
    </row>
    <row r="22" spans="1:2" ht="15.75" x14ac:dyDescent="0.25">
      <c r="A22" s="1" t="s">
        <v>310</v>
      </c>
      <c r="B22" s="2" t="s">
        <v>312</v>
      </c>
    </row>
    <row r="23" spans="1:2" ht="15.75" x14ac:dyDescent="0.25">
      <c r="A23" s="1" t="s">
        <v>310</v>
      </c>
      <c r="B23" s="2" t="s">
        <v>313</v>
      </c>
    </row>
    <row r="24" spans="1:2" ht="15.75" x14ac:dyDescent="0.25">
      <c r="A24" s="1" t="s">
        <v>310</v>
      </c>
      <c r="B24" s="2" t="s">
        <v>314</v>
      </c>
    </row>
    <row r="25" spans="1:2" ht="15.75" x14ac:dyDescent="0.25">
      <c r="A25" s="1" t="s">
        <v>310</v>
      </c>
      <c r="B25" s="2" t="s">
        <v>315</v>
      </c>
    </row>
    <row r="26" spans="1:2" ht="15.75" x14ac:dyDescent="0.25">
      <c r="A26" s="1" t="s">
        <v>310</v>
      </c>
      <c r="B26" s="2" t="s">
        <v>316</v>
      </c>
    </row>
    <row r="27" spans="1:2" ht="15.75" x14ac:dyDescent="0.25">
      <c r="A27" s="1" t="s">
        <v>310</v>
      </c>
      <c r="B27" s="2" t="s">
        <v>317</v>
      </c>
    </row>
    <row r="28" spans="1:2" ht="15.75" x14ac:dyDescent="0.25">
      <c r="A28" s="1" t="s">
        <v>310</v>
      </c>
      <c r="B28" s="2" t="s">
        <v>318</v>
      </c>
    </row>
    <row r="29" spans="1:2" ht="15.75" x14ac:dyDescent="0.25">
      <c r="A29" s="1" t="s">
        <v>310</v>
      </c>
      <c r="B29" s="2" t="s">
        <v>319</v>
      </c>
    </row>
    <row r="30" spans="1:2" ht="15.75" x14ac:dyDescent="0.25">
      <c r="A30" s="1" t="s">
        <v>310</v>
      </c>
      <c r="B30" s="2" t="s">
        <v>320</v>
      </c>
    </row>
    <row r="31" spans="1:2" ht="15.75" x14ac:dyDescent="0.25">
      <c r="A31" s="1" t="s">
        <v>310</v>
      </c>
      <c r="B31" s="2" t="s">
        <v>321</v>
      </c>
    </row>
    <row r="32" spans="1:2" ht="15.75" x14ac:dyDescent="0.25">
      <c r="A32" s="1" t="s">
        <v>310</v>
      </c>
      <c r="B32" s="2" t="s">
        <v>322</v>
      </c>
    </row>
    <row r="33" spans="1:2" ht="15.75" x14ac:dyDescent="0.25">
      <c r="A33" s="1" t="s">
        <v>310</v>
      </c>
      <c r="B33" s="2" t="s">
        <v>323</v>
      </c>
    </row>
    <row r="34" spans="1:2" ht="15.75" x14ac:dyDescent="0.25">
      <c r="A34" s="1" t="s">
        <v>310</v>
      </c>
      <c r="B34" s="2" t="s">
        <v>324</v>
      </c>
    </row>
    <row r="35" spans="1:2" ht="15.75" x14ac:dyDescent="0.25">
      <c r="A35" s="1" t="s">
        <v>310</v>
      </c>
      <c r="B35" s="2" t="s">
        <v>325</v>
      </c>
    </row>
    <row r="36" spans="1:2" ht="15.75" x14ac:dyDescent="0.25">
      <c r="A36" s="1" t="s">
        <v>310</v>
      </c>
      <c r="B36" s="2" t="s">
        <v>326</v>
      </c>
    </row>
    <row r="37" spans="1:2" ht="15.75" x14ac:dyDescent="0.25">
      <c r="A37" s="1" t="s">
        <v>310</v>
      </c>
      <c r="B37" s="2" t="s">
        <v>327</v>
      </c>
    </row>
    <row r="38" spans="1:2" ht="15.75" x14ac:dyDescent="0.25">
      <c r="A38" s="1" t="s">
        <v>310</v>
      </c>
      <c r="B38" s="2" t="s">
        <v>328</v>
      </c>
    </row>
    <row r="39" spans="1:2" ht="15.75" x14ac:dyDescent="0.25">
      <c r="A39" s="1" t="s">
        <v>329</v>
      </c>
      <c r="B39" s="2" t="s">
        <v>330</v>
      </c>
    </row>
    <row r="40" spans="1:2" ht="15.75" x14ac:dyDescent="0.25">
      <c r="A40" s="1" t="s">
        <v>331</v>
      </c>
      <c r="B40" s="2" t="s">
        <v>332</v>
      </c>
    </row>
    <row r="41" spans="1:2" ht="15.75" x14ac:dyDescent="0.25">
      <c r="A41" s="1" t="s">
        <v>333</v>
      </c>
      <c r="B41" s="2" t="s">
        <v>334</v>
      </c>
    </row>
    <row r="42" spans="1:2" ht="15.75" x14ac:dyDescent="0.25">
      <c r="A42" s="1" t="s">
        <v>333</v>
      </c>
      <c r="B42" s="2" t="s">
        <v>334</v>
      </c>
    </row>
    <row r="43" spans="1:2" ht="15.75" x14ac:dyDescent="0.25">
      <c r="A43" s="1" t="s">
        <v>335</v>
      </c>
      <c r="B43" s="2" t="s">
        <v>336</v>
      </c>
    </row>
    <row r="44" spans="1:2" ht="15.75" x14ac:dyDescent="0.25">
      <c r="A44" s="1" t="s">
        <v>335</v>
      </c>
      <c r="B44" s="2" t="s">
        <v>336</v>
      </c>
    </row>
    <row r="45" spans="1:2" ht="15.75" x14ac:dyDescent="0.25">
      <c r="A45" s="1"/>
      <c r="B45" s="2"/>
    </row>
    <row r="46" spans="1:2" ht="15.75" x14ac:dyDescent="0.25">
      <c r="A46" s="1"/>
      <c r="B46" s="2"/>
    </row>
  </sheetData>
  <mergeCells count="2">
    <mergeCell ref="A1:B1"/>
    <mergeCell ref="A10:B10"/>
  </mergeCells>
  <pageMargins left="0.7" right="0.7" top="0.75" bottom="0.75" header="0.2" footer="0.2"/>
  <pageSetup fitToHeight="1000" orientation="landscape"/>
  <headerFooter>
    <oddHeader>&amp;C
Pago a proveedores al 31-04-2022&amp;LSistema de Información de la Gestión Financiera
Periodo:2022&amp;REG-002-DEFRD_1642709444582f
06/05/2022 14:40:21
40221172329-SIGEF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NumeroDocumento</vt:lpstr>
      <vt:lpstr>Definicion</vt:lpstr>
      <vt:lpstr>NumeroDocumento!Área_de_impresión</vt:lpstr>
      <vt:lpstr>NumeroDocumento!Títulos_a_imprimir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 Bernalys Villar Diaz</cp:lastModifiedBy>
  <cp:lastPrinted>2022-05-06T19:30:25Z</cp:lastPrinted>
  <dcterms:created xsi:type="dcterms:W3CDTF">2022-05-06T18:40:20Z</dcterms:created>
  <dcterms:modified xsi:type="dcterms:W3CDTF">2022-05-11T13:26:58Z</dcterms:modified>
</cp:coreProperties>
</file>