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SU010\Administrativo\Administrativo\CTA X PAGAR RECT\Reportes cuentas por pagar mensuales\2023\FEBRERO\"/>
    </mc:Choice>
  </mc:AlternateContent>
  <xr:revisionPtr revIDLastSave="0" documentId="13_ncr:1_{9C1B852D-8B75-45A9-9BB0-F8E55453BE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poDocRespaldo" sheetId="1" r:id="rId1"/>
  </sheets>
  <definedNames>
    <definedName name="_xlnm._FilterDatabase" localSheetId="0" hidden="1">TipoDocRespaldo!$E$9:$K$180</definedName>
    <definedName name="_xlnm.Print_Area" localSheetId="0">TipoDocRespaldo!$A$1:$K$189</definedName>
    <definedName name="_xlnm.Print_Titles" localSheetId="0">TipoDocRespaldo!$9:$9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4" i="1"/>
  <c r="K13" i="1"/>
  <c r="K12" i="1"/>
  <c r="K11" i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 s="1"/>
  <c r="H174" i="1"/>
  <c r="I174" i="1" s="1"/>
  <c r="H175" i="1"/>
  <c r="I175" i="1" s="1"/>
  <c r="H176" i="1"/>
  <c r="I176" i="1" s="1"/>
  <c r="H177" i="1"/>
  <c r="I177" i="1" s="1"/>
  <c r="H178" i="1"/>
  <c r="I178" i="1" s="1"/>
  <c r="H179" i="1"/>
  <c r="I179" i="1" s="1"/>
  <c r="H180" i="1"/>
  <c r="I180" i="1" s="1"/>
  <c r="H14" i="1"/>
  <c r="I14" i="1" s="1"/>
  <c r="H15" i="1"/>
  <c r="I15" i="1" s="1"/>
  <c r="H16" i="1"/>
  <c r="I16" i="1" s="1"/>
  <c r="H12" i="1"/>
  <c r="I12" i="1" s="1"/>
  <c r="H13" i="1"/>
  <c r="I13" i="1" s="1"/>
  <c r="H11" i="1"/>
  <c r="I11" i="1" s="1"/>
  <c r="H10" i="1"/>
  <c r="I10" i="1" s="1"/>
  <c r="K10" i="1"/>
  <c r="H181" i="1" l="1"/>
  <c r="G181" i="1"/>
  <c r="K8" i="1"/>
</calcChain>
</file>

<file path=xl/sharedStrings.xml><?xml version="1.0" encoding="utf-8"?>
<sst xmlns="http://schemas.openxmlformats.org/spreadsheetml/2006/main" count="1216" uniqueCount="664">
  <si>
    <t>Beneficiario</t>
  </si>
  <si>
    <t>07/11/2022</t>
  </si>
  <si>
    <t>08/12/2022</t>
  </si>
  <si>
    <t>COMPANIA DOMINICANA DE TELEFONOS C POR A</t>
  </si>
  <si>
    <t>19/12/2022</t>
  </si>
  <si>
    <t>SEGUROS UNIVERSAL C POR A</t>
  </si>
  <si>
    <t>01/12/2022</t>
  </si>
  <si>
    <t>02/12/2022</t>
  </si>
  <si>
    <t>14/12/2022</t>
  </si>
  <si>
    <t>10/11/2022</t>
  </si>
  <si>
    <t>09/12/2022</t>
  </si>
  <si>
    <t>MAPFRE Salud ARS, S.A.</t>
  </si>
  <si>
    <t>Distribuidores Internacionales de Petróleo, SA</t>
  </si>
  <si>
    <t>HUMANO SEGUROS S A</t>
  </si>
  <si>
    <t>16/11/2022</t>
  </si>
  <si>
    <t>02/11/2022</t>
  </si>
  <si>
    <t>14/10/2022</t>
  </si>
  <si>
    <t>Servicios Empresariales Canaan, SRL</t>
  </si>
  <si>
    <t>SEGURO NACIONAL DE SALUD</t>
  </si>
  <si>
    <t>No.</t>
  </si>
  <si>
    <t>Fecha de Documento</t>
  </si>
  <si>
    <t>No. De Documento de Pago</t>
  </si>
  <si>
    <t>Fecha de la Factura</t>
  </si>
  <si>
    <t>Concepto</t>
  </si>
  <si>
    <t>Monto Facturado DOP</t>
  </si>
  <si>
    <t>Monto Pagado DOP</t>
  </si>
  <si>
    <t>Monto Pendiente DOP</t>
  </si>
  <si>
    <t>Estado</t>
  </si>
  <si>
    <t>Fecha estimada de Pago</t>
  </si>
  <si>
    <t>PAGADO</t>
  </si>
  <si>
    <t>INSTITUTO SUPERIOR DE FORMACION DOCENTE SALOME UREÑA</t>
  </si>
  <si>
    <t>Fecha de creación</t>
  </si>
  <si>
    <t>TOTALES</t>
  </si>
  <si>
    <t>VALORES EN RD$</t>
  </si>
  <si>
    <t>LIC JOSE ERNESTO JIMENEZ</t>
  </si>
  <si>
    <t>DIRECTOR FINANCIERO, ISFODOSU</t>
  </si>
  <si>
    <t>WINDTELECOM S A</t>
  </si>
  <si>
    <t>157</t>
  </si>
  <si>
    <t>159</t>
  </si>
  <si>
    <t>148</t>
  </si>
  <si>
    <t>43</t>
  </si>
  <si>
    <t>86</t>
  </si>
  <si>
    <t>85</t>
  </si>
  <si>
    <t>89</t>
  </si>
  <si>
    <t>41</t>
  </si>
  <si>
    <t>56</t>
  </si>
  <si>
    <t>39</t>
  </si>
  <si>
    <t>33</t>
  </si>
  <si>
    <t>144</t>
  </si>
  <si>
    <t>146</t>
  </si>
  <si>
    <t>109</t>
  </si>
  <si>
    <t>97</t>
  </si>
  <si>
    <t>94</t>
  </si>
  <si>
    <t>58</t>
  </si>
  <si>
    <t>102</t>
  </si>
  <si>
    <t>62</t>
  </si>
  <si>
    <t>67</t>
  </si>
  <si>
    <t>31/01/2023</t>
  </si>
  <si>
    <t>27/01/2023</t>
  </si>
  <si>
    <t>24/01/2023</t>
  </si>
  <si>
    <t>25/01/2023</t>
  </si>
  <si>
    <t>461</t>
  </si>
  <si>
    <t>511</t>
  </si>
  <si>
    <t>482</t>
  </si>
  <si>
    <t>705</t>
  </si>
  <si>
    <t>1228</t>
  </si>
  <si>
    <t>616</t>
  </si>
  <si>
    <t>1353</t>
  </si>
  <si>
    <t>211</t>
  </si>
  <si>
    <t>1002</t>
  </si>
  <si>
    <t>1042</t>
  </si>
  <si>
    <t>1033</t>
  </si>
  <si>
    <t>1053</t>
  </si>
  <si>
    <t>1073</t>
  </si>
  <si>
    <t>394</t>
  </si>
  <si>
    <t>326</t>
  </si>
  <si>
    <t>212</t>
  </si>
  <si>
    <t>715</t>
  </si>
  <si>
    <t>675</t>
  </si>
  <si>
    <t>1155</t>
  </si>
  <si>
    <t>1207</t>
  </si>
  <si>
    <t>475</t>
  </si>
  <si>
    <t>1010</t>
  </si>
  <si>
    <t>493</t>
  </si>
  <si>
    <t>1152</t>
  </si>
  <si>
    <t>491</t>
  </si>
  <si>
    <t>1351</t>
  </si>
  <si>
    <t>598</t>
  </si>
  <si>
    <t>796</t>
  </si>
  <si>
    <t>226</t>
  </si>
  <si>
    <t>817</t>
  </si>
  <si>
    <t>1236</t>
  </si>
  <si>
    <t>372</t>
  </si>
  <si>
    <t>1098</t>
  </si>
  <si>
    <t>402</t>
  </si>
  <si>
    <t>750</t>
  </si>
  <si>
    <t>645</t>
  </si>
  <si>
    <t>319</t>
  </si>
  <si>
    <t>648</t>
  </si>
  <si>
    <t>1102</t>
  </si>
  <si>
    <t>612</t>
  </si>
  <si>
    <t>937</t>
  </si>
  <si>
    <t>917</t>
  </si>
  <si>
    <t>1138</t>
  </si>
  <si>
    <t>978</t>
  </si>
  <si>
    <t>1307</t>
  </si>
  <si>
    <t>577</t>
  </si>
  <si>
    <t>1159</t>
  </si>
  <si>
    <t>1225</t>
  </si>
  <si>
    <t>312</t>
  </si>
  <si>
    <t>959</t>
  </si>
  <si>
    <t>635</t>
  </si>
  <si>
    <t>374</t>
  </si>
  <si>
    <t>803</t>
  </si>
  <si>
    <t>1344</t>
  </si>
  <si>
    <t>879</t>
  </si>
  <si>
    <t>392</t>
  </si>
  <si>
    <t>786</t>
  </si>
  <si>
    <t>559</t>
  </si>
  <si>
    <t>704</t>
  </si>
  <si>
    <t>671</t>
  </si>
  <si>
    <t>459</t>
  </si>
  <si>
    <t>370</t>
  </si>
  <si>
    <t>673</t>
  </si>
  <si>
    <t>305</t>
  </si>
  <si>
    <t>368</t>
  </si>
  <si>
    <t>1140</t>
  </si>
  <si>
    <t>677</t>
  </si>
  <si>
    <t>643</t>
  </si>
  <si>
    <t>761</t>
  </si>
  <si>
    <t>640</t>
  </si>
  <si>
    <t>242</t>
  </si>
  <si>
    <t>596</t>
  </si>
  <si>
    <t>1014</t>
  </si>
  <si>
    <t>693</t>
  </si>
  <si>
    <t>707</t>
  </si>
  <si>
    <t>728</t>
  </si>
  <si>
    <t>1335</t>
  </si>
  <si>
    <t>991</t>
  </si>
  <si>
    <t>308</t>
  </si>
  <si>
    <t>533</t>
  </si>
  <si>
    <t>399</t>
  </si>
  <si>
    <t>741</t>
  </si>
  <si>
    <t>738</t>
  </si>
  <si>
    <t>745</t>
  </si>
  <si>
    <t>1337</t>
  </si>
  <si>
    <t>518</t>
  </si>
  <si>
    <t>498</t>
  </si>
  <si>
    <t>1270</t>
  </si>
  <si>
    <t>758</t>
  </si>
  <si>
    <t>662</t>
  </si>
  <si>
    <t>726</t>
  </si>
  <si>
    <t>922</t>
  </si>
  <si>
    <t>463</t>
  </si>
  <si>
    <t>333</t>
  </si>
  <si>
    <t>509</t>
  </si>
  <si>
    <t>1305</t>
  </si>
  <si>
    <t>579</t>
  </si>
  <si>
    <t>743</t>
  </si>
  <si>
    <t>527</t>
  </si>
  <si>
    <t>592</t>
  </si>
  <si>
    <t>422</t>
  </si>
  <si>
    <t>1157</t>
  </si>
  <si>
    <t>1203</t>
  </si>
  <si>
    <t>231</t>
  </si>
  <si>
    <t>687</t>
  </si>
  <si>
    <t>217</t>
  </si>
  <si>
    <t>1243</t>
  </si>
  <si>
    <t>248</t>
  </si>
  <si>
    <t>1024</t>
  </si>
  <si>
    <t>465</t>
  </si>
  <si>
    <t>685</t>
  </si>
  <si>
    <t>773</t>
  </si>
  <si>
    <t>554</t>
  </si>
  <si>
    <t>601</t>
  </si>
  <si>
    <t>816</t>
  </si>
  <si>
    <t>620</t>
  </si>
  <si>
    <t>615</t>
  </si>
  <si>
    <t>1128</t>
  </si>
  <si>
    <t>793</t>
  </si>
  <si>
    <t>531</t>
  </si>
  <si>
    <t>735</t>
  </si>
  <si>
    <t>610</t>
  </si>
  <si>
    <t>302</t>
  </si>
  <si>
    <t>800</t>
  </si>
  <si>
    <t>1048</t>
  </si>
  <si>
    <t>549</t>
  </si>
  <si>
    <t>322</t>
  </si>
  <si>
    <t>1167</t>
  </si>
  <si>
    <t>779</t>
  </si>
  <si>
    <t>951</t>
  </si>
  <si>
    <t>522</t>
  </si>
  <si>
    <t>695</t>
  </si>
  <si>
    <t>1296</t>
  </si>
  <si>
    <t>376</t>
  </si>
  <si>
    <t>916</t>
  </si>
  <si>
    <t>1045</t>
  </si>
  <si>
    <t>875</t>
  </si>
  <si>
    <t>ELVIRA POLANCO DIAZ</t>
  </si>
  <si>
    <t>JVM-Pago NCF:B1500000022 d/f 09/12/2022, por contratación de servicio de catering para diversas actividades del recinto, OR-480-2022.</t>
  </si>
  <si>
    <t>AMADIS SUAREZ GENAO</t>
  </si>
  <si>
    <t>REC-Pago fact. NCF: B1500000101 d/f 19/01/2023, contratación de servicio de consultoría de implementación LMS Moodle ISI, para la Rectoría, OR-2022-00548, pago único.</t>
  </si>
  <si>
    <t>Rogelio Antonio Ureña Paredes</t>
  </si>
  <si>
    <t>JVM-Pago de fact. No. NCF: B1500000995 d/f 10/11/2022, correspondiente a la adquisición de remanentes de alimentos y bebidas para los estudiantes y personal del recinto OR-00011/2022.</t>
  </si>
  <si>
    <t>José Augusto Díaz Porro</t>
  </si>
  <si>
    <t>JVM-Pago de Factura No.677 NFC B1500000142 d/f 30/11/2022 correspondiente a la adquisición  de manteles rectangulares para el Recinto, orden 00534-2022.</t>
  </si>
  <si>
    <t>JVM-Pago factura No. 667 NCF: B1500000137 d/f 15/11/2022, correspondiente a la adquisición de productos químicos para la maquina lavaplatos del Recinto. Orden de compra-00510-2022.</t>
  </si>
  <si>
    <t>COLLAGE ENTRANCE EXAMINATION BOARD</t>
  </si>
  <si>
    <t>REC-Pago relación de facturas anexas, por aplicación de pruebas académicas para evaluar y seleccionar candidatos para la admisión a licenciatura, US$25,451.86 a una tasa de RD$56.6221, CI-0000389-2022.</t>
  </si>
  <si>
    <t>TOGETHER EDUCATION INC</t>
  </si>
  <si>
    <t>REC-4to y último pago según relación anexa, por servicio de capacitación del Programa de Formación en Gestión Educativa, según certificación. CI-272-2021, adenda CI-137-22 USD 287,327.00 tasa DOP 56.2539.</t>
  </si>
  <si>
    <t>GORDON INNOVATIVE PEDAGOGY LTD</t>
  </si>
  <si>
    <t>REC-Pago Fact. EI228000008 d/f 27/10/22, corresp. al tercero y último pago por el contenido del programa formativo según cert. No. CI-179-2019 adenda CI-0000193-2021, US$31,153 a una tasa  de RD$56.7691.</t>
  </si>
  <si>
    <t>DAMIAN MIGUEL ANGEL TAVERAS REYES</t>
  </si>
  <si>
    <t>EPH-Pago contratación de servicios de transporte, factura con NCF: B1500000208 d/f 25/11/2022,  orden de compra No. 2022-00140.</t>
  </si>
  <si>
    <t>REC-Pago Fact. NCF: E450000002470 d/f 10/02/2023, correspondiente a la cuenta 711982560, central Rectoría, febrero 2023.</t>
  </si>
  <si>
    <t>REC-Pago NCF:E450000002511 d/f 10/02/2023, correspondiente a la cuenta 734699053, líneas de la Rectoría</t>
  </si>
  <si>
    <t>REC-Pago fact. NCF: E450000001516 d/f 27/01/2023 correspondiente a la cuenta 751071915 sumaria líneas de los Recintos, enero 2023.</t>
  </si>
  <si>
    <t>REC-Pago fact. NCF: E450000002445 d/f 10/02/2023, correspondiente a la cuenta 705001061 flotilla móvil febrero 2023.</t>
  </si>
  <si>
    <t>REC-Pago relación de facturas por seguros complementarios para empleados del ISFODOSU, mes febrero 2023.</t>
  </si>
  <si>
    <t>EDITORA DEL CARIBE C POR A</t>
  </si>
  <si>
    <t>REC-Pago Factura B1500004374 d/f 14/11/2022, correspondiente a la publicaciones de convocatoria en periodico impresos de circulación nacional, según orden 2022-00415.</t>
  </si>
  <si>
    <t>Inverplata, SA</t>
  </si>
  <si>
    <t>REC-Pago fact. NCF: B1500001426, d/f 16/11/2022, por contratación de servicios de salones de conferencias y hospedaje en hotel para la realización de tercera edición del congreso caribeño de investigación educativa. Según Cert. BS-0011058-2022. Pago único</t>
  </si>
  <si>
    <t>TECNAS C POR A</t>
  </si>
  <si>
    <t>REC-Pago relación de facturas anexa por servicio de mantenimiento de ascensores correspondiente a los meses de agosto-diciembre 2022, orden 2022-00340.</t>
  </si>
  <si>
    <t>AGENCIA DE VIAJES MILENA TOURS, SRL</t>
  </si>
  <si>
    <t>EMH-Pago factura NCF: B1500004806 d/f 21/10/2022 por servicio de alojamiento para estudiantes y personal que participaron en el Campeonato Nacional de Voleibol Universitario realizado en la Vega, según OR-461/22.</t>
  </si>
  <si>
    <t>Servicies Travel, SRL</t>
  </si>
  <si>
    <t>REC-Pago factura NCF: B1500003150 d/f 07/12/2022 por servicio de hospedaje para participantes del proceso de Evaluación de Planes de Estudios en Santiago y san Juan de la Maguana. Según orden No. 2022-00528. Pago único.</t>
  </si>
  <si>
    <t>JVM-Pago de factura  No. NCF: B1500003160 d/f 12/12/2022 correspondiente a la adquisición de servicio de organización y montaje del encuentro de Egresados. Orden-00595-2022.</t>
  </si>
  <si>
    <t>GRUPO DIARIO LIBRE S A</t>
  </si>
  <si>
    <t>REC-Pago fact. No. FTD-00367826, NCF: B1500002085 d/f 24/10/2022, por servicio de publicación en periódicos impresos de circulación nacional. ORD-2022-151. Pago único.</t>
  </si>
  <si>
    <t>IDENTIFICACIONES CORPORATIVAS SRL</t>
  </si>
  <si>
    <t>EMH-Pago factura B1500000577 d/f 25/11/2022 por compra de cinta de impresora Magidcard 360 NEO, para carnetización  de empleados del Recinto, según orden 573/22.</t>
  </si>
  <si>
    <t>Servicios e Instalaciones Técnicas Profesionales (SEINTEP), SRL</t>
  </si>
  <si>
    <t>REC-Pago NCF:B1500000038 d/f 15/12/2022, adq. de transformador ventilado para el edificio del CEREMA del recinto FEM, según OR-2022-00642, pago único.</t>
  </si>
  <si>
    <t>Consorcio de Tarjetas Dominicanas, S.A</t>
  </si>
  <si>
    <t>REC-Pago factura NCF: B1500006597 d/f 24/11/2022, recarga del sistema electrónico para pago de peaje(paso rápido) para flotilla vehicular del ISFODOSU, según orden de compra-2022-00532.</t>
  </si>
  <si>
    <t>LAVE S A</t>
  </si>
  <si>
    <t>REC-Pago fact. B1500000095 d/f 14/12/2022, suministro e instalación del mobiliario en los distintos recintos del ISFODOSU-para los fines de habilitar las oficinas de seguridad y dispensario medico, según OR-2022-00005. Ultimo pago.</t>
  </si>
  <si>
    <t>Vigilantes Navieros del Caribe, SRL</t>
  </si>
  <si>
    <t>REC-Pago facturas según relación anexas, por contratación de servicio de seguridad para protección y vigilancia en los Recintos y la Rectoría. Meses noviembre, diciembre 2022 y enero 2023. Certificación BS-15012-2022.</t>
  </si>
  <si>
    <t>REC-Pago de factura NCF: B1500003309 d/f 01/02/2023, por seguro complementario para empleados del ISFODOSU. Correspondiente al periodo 01/02/2023 hasta el 28/02/2023.</t>
  </si>
  <si>
    <t>REC-Pago factura NCF: B1500024386 d/f 01/02/2023, por adquisición de tickets de combustibles para la Rectoría del ISFODOSU, certificación de contrato BS-0012605-2022, pagos parciales.</t>
  </si>
  <si>
    <t>Suplidores Industriales Mella, SRL</t>
  </si>
  <si>
    <t>REC-Pago factura NFC B1500000304 d/f 30/06/2022, correspondientes a la adquisición de camarotes para la residencias estudiantiles del ISFODOSU. Según certificación BS-0016357-2021.</t>
  </si>
  <si>
    <t>Offitek, SRL</t>
  </si>
  <si>
    <t>JVM-Pago de factura No. 197567 NCF: B1500004661 d/f 10/11/2022 correspondiente a la adquisición de suministro de oficina para el área administrativa y académica orden 00483-2022.</t>
  </si>
  <si>
    <t>REC-Pago factura NCF: B1500026952 d/f 03/02/2023 correspondiente a la renovación de seguros de accidentes para estudiantes activos en la Institución, Póliza No. 30-11-5356. Vigencia desde 01/08/2022 hasta 01/08/2023.</t>
  </si>
  <si>
    <t>REC-Pago factura, NCF: B1500026731 d/f 01/02/2023, por seguro complementario para empleados del ISFODOSU, mes de febrero 2023.</t>
  </si>
  <si>
    <t>REC-Pago factura NCF: B1500010578 d/f 02/02/2023 correspondiente a contrato de internet plus 100MB, cuenta No. 629699, mes de febrero 2023.</t>
  </si>
  <si>
    <t>NUEVA EDITORA LA INFORMACION C POR A</t>
  </si>
  <si>
    <t>REC-Pago fact. No. BR-000005926, NCF: B1500001409 d/f 24/10/2022, por servicio de publicación en periódicos impresos de circulación nacional y zona norte ORD-2022-152. Pago único.</t>
  </si>
  <si>
    <t>Arteluz, SRL</t>
  </si>
  <si>
    <t>REC-Pago de factura NCF B1500000434 d/f 1/12/2022, por contratación de servicio de montaje y desmontaje de tarima y techo russ para dar la bienvenida a la navidad, según OR-2022-00574, pago único.</t>
  </si>
  <si>
    <t>REC-Pago factura NCF:  B1500000428 d/f 19/10/2022 por servicio de montaje, organización y logística de la semana educativa de la salud ISFODOSU 2022. ORD-2022-379. Pago único.</t>
  </si>
  <si>
    <t>DOMCLAS, SRL</t>
  </si>
  <si>
    <t>EPH-Pago por adquisición de camiseta (T-shits), bolsos y gorras . orden de compra No. ISFODOSU-2022-00549. Fact. #00005039 con NCF: B1500000029 d/f 18/11/2022</t>
  </si>
  <si>
    <t>FEM-Pago fact. B1500000786 d/f 09/12/2022, correspondiente a la adquisición de tickets prepagos de combustibles para la operatividad de este Recinto, tercer pago de la OR-2022-00488.</t>
  </si>
  <si>
    <t>Mattar Consulting, SRL</t>
  </si>
  <si>
    <t>REC-Pago factura NCF: B1500000179 d/f 12/09/2022 por servicio de Licencia Adobe Creative Cloud para el ISFODOSU. Orden-2022-00626.</t>
  </si>
  <si>
    <t>REC-Pago fact. No. FGB-8756, NCF: B1500000175 d/f 09/11/2022, por adquisición de software para el ISFODOSU, OR-2022-455, pago único.</t>
  </si>
  <si>
    <t>Agua Cristal, SA</t>
  </si>
  <si>
    <t>EMH-Pago relación de facturas anexas por adquisición de botellones de agua para uso del Recinto según OR-008-22.</t>
  </si>
  <si>
    <t>Hernández Alicomsa Hasa, SRL</t>
  </si>
  <si>
    <t>REC-Pago factura, NCF: B1500000238 d/f 24/10/2022, por adquisición de megáfono para ser utilizado en las brigadas de seguridad de la Rectoría y el Recinto FEM. Según orden de compra No. 2022-00457. Único pago.</t>
  </si>
  <si>
    <t>Dipuglia PC Outlet Store, SRL</t>
  </si>
  <si>
    <t>REC-Pago de factura NCF: B1500000656 d/f 14/12/2022 por adquisición de suministros informáticos para la Rectoría del ISFODOSU. Según orden No. 2022-00495. Pago único.</t>
  </si>
  <si>
    <t>QUALITY GLOBAL BUSINESS GB SRL</t>
  </si>
  <si>
    <t>REC-Pago factura No. FAC12-13727 NCF: B1500000474 d/f 18/10/2022 por contratación de capacitaciones para empleados de la Rectoría del ISFODOSU. Orden-2022-129. Pago parcial.</t>
  </si>
  <si>
    <t>Hermosillo Comercial, SRL</t>
  </si>
  <si>
    <t>FEM-Pago factura NCF: B1500001231 d/f 21/10/2022 correspondiente a la compra de alimentos para el uso de  la alimentación  de los Estudiantes del Recinto. 4to pago de la Orden de compra-2022-00167.</t>
  </si>
  <si>
    <t>Galcoci &amp; Asociados, SRL</t>
  </si>
  <si>
    <t>REC-Pago factura No. 001052 NCF: B1500000314 d/f 20/10/2022, por contratación de servicios de impresiones varias. Orden-412-2022. Pago único.</t>
  </si>
  <si>
    <t>MODAFOCA, SRL</t>
  </si>
  <si>
    <t>REC-Pago fact. NCF: B1500000181 d/f 21/11/2022, por avance inicial 20% servicios de consultoría para el rebrading de la marca y elaboración del manual de identidad para el ISFODOSU. OR-2022-00453.</t>
  </si>
  <si>
    <t>Grupo Iceberg, SRL</t>
  </si>
  <si>
    <t>FEM-Pago factura No. 000325 con NCF: B1500000292 d/f 07/11/2022 correspondiente a la adquisición de tóner. Pago único de la orden de compra-2022-00484.</t>
  </si>
  <si>
    <t>UM-Pago facts. según relación de facturas anexas, solicitando el saldo de la orden de compra ISFODOSU-2021-00290, por el servicio de mantenimiento preventivo y/o correctivo de aires acondicionados y equipos de cocinas industrial, de este recinto.</t>
  </si>
  <si>
    <t>EL AVION DIESEL, SRL</t>
  </si>
  <si>
    <t>FEM-Pago factura No. FT-12881 con NCF: B1500000482 d/f 13/12/2022 por compra de gasoil. Segundo pago de la orden-2021-00387.</t>
  </si>
  <si>
    <t>SOLUCIONES INDUSTRIALES SOLISA, SRL</t>
  </si>
  <si>
    <t>REC-Pago factura  NCF: B1500000033 d/f 13/12/2022, por servicio de habilitación de oficinas en la  Rectoría, adecuación y mantenimiento de aula híbrida en los recintos JVM y UM. ORD-2022-502. Pago único.</t>
  </si>
  <si>
    <t>REC-Pago según fact. B1500000031 d/f 30/11/2022 correspondiente al servicio de mantenimiento y adecuación de aulas hibridas, recintos FEM,EMH y JVM. Orden 2022-00405.</t>
  </si>
  <si>
    <t>UM-Pago factura No. NCF: B1500000032 d/f 12/12/2022, solicitando el saldo de la orden de compra ISFODOSU-2022-00529, por el servicio de suministro y colocación de plafones en el edificio administrativo y salón de profesores de este Recinto.</t>
  </si>
  <si>
    <t>Security Development Corporation, SS., SRL</t>
  </si>
  <si>
    <t>REC-Pago factura NCF: B1500000498 d/f 12/12/2022, adquisición y puesta en marcha de un sistema de control de visitantes para los Recintos y Rectoría . Según orden de compra No. 2022-00353. Pago único.</t>
  </si>
  <si>
    <t>D' Clasico, SRL</t>
  </si>
  <si>
    <t>EPH-Pago relación de facturas anexas, dirigido a Mipymes contratación de servicios de organización de actividades académicas, orden de compra No. ISFODOSU-2022-22464.</t>
  </si>
  <si>
    <t>Tacubaya Inmobiliaria, SRL</t>
  </si>
  <si>
    <t>REC-Pago facts. según relación anexa, por servicio de hospedaje para el personal que participaron en el campeonato nacional de voleibol universitario del ISFODOSU. ORD-2022-498. Cierre de orden.</t>
  </si>
  <si>
    <t>Nestévez Servicios de Comunicación, SRL (Nescom)</t>
  </si>
  <si>
    <t>REC-Pago relación de facturas anexas correspondiente a conducción de programa Nacional inducción 21/11/22 y apertura de diplomados para el Distrito Educativo el 24/11/2022. ORD-2022-2237.</t>
  </si>
  <si>
    <t>Supligensa, SRL</t>
  </si>
  <si>
    <t>REC-Pago factura. NCF: B1500000581 d/f 25/10/2022, por adquisición de insumos de cocina para el ISFODOSU, Orden 2022-437. Pago único.</t>
  </si>
  <si>
    <t>Aguas Nacionales Dominic, SRL</t>
  </si>
  <si>
    <t>JVM-Pago factura No. 0105 NCF: B1500000216 d/f 27/09/2022, correspondiente a la adquisición de alimentos y bebidas para estudiantes y el personal del Recinto. Orden 2020-120.</t>
  </si>
  <si>
    <t>FL&amp;M COMERCIAL, SRL</t>
  </si>
  <si>
    <t>Capacitación Especializada (CAES), SRL</t>
  </si>
  <si>
    <t>REC-Pago fact. NCF: B1500000385 d/f 09/12/22, correspondiente. a la capacitación del diplomado en seguridad social dominicana. Según orden No. 2022-00578.</t>
  </si>
  <si>
    <t>Promokool, SRL</t>
  </si>
  <si>
    <t>REC-Pago de fact. NCF: B1500000135 d/f 07/11/2022, por servicio de impresiones para diversas áreas de la rectoría del ISFODOSU. según orden No. 2022-00476. Pago único.</t>
  </si>
  <si>
    <t>DISTRIBUIDORA ROKARY, SRL</t>
  </si>
  <si>
    <t>LNM-Saldo de la orden de compra No. ISFODOSU-2022-00390, por la compra de materiales de limpieza y desechables de la operatividad del Recinto, según análisis de pago, NFC: B1500000526 d/f 21/11/2022.</t>
  </si>
  <si>
    <t>IMPRESORA KR, SRL</t>
  </si>
  <si>
    <t>UM-Pago factura, NCF: B1500001919, solicitando 1er. pago de la orden de compra ISFODOSU-2022-00189, por la adquisición de T-shirt con motivo a la actividad implementación de programas del recinto.</t>
  </si>
  <si>
    <t>UM-Pago según relación de facts. Solicitando el  1er pago de la orden de compra ISFODOSU-2022-00111, por los servicios de impresiones diversas para diferentes actividades del recinto.</t>
  </si>
  <si>
    <t>Oficentro Oriental, SRL</t>
  </si>
  <si>
    <t>REC-Pago factura NCF: B1500000575 d/f 08/11/2022 por contratación de servicios de impresión para actividades del Programa de Formación en Gestión de Organizaciones Educativas (Escuela de Directores) según certificación BS-0009755-2022. 2do. pago.</t>
  </si>
  <si>
    <t>REC-Pago factura NFC: B1500000568 d/f 24/10/2022, por contratación de servicio de impresiones de material informativo para el ISFODOSU. OR-274-2022. Pago parcial.</t>
  </si>
  <si>
    <t>Evelmar Comercial, SRL</t>
  </si>
  <si>
    <t>LNM-Pago NCF: B1500000346 d/f 02/12/2022, por adquisición de manteles y topes para uso del comedor de este Recinto, OR-2022-00512.</t>
  </si>
  <si>
    <t>Focus Prevention, SRL</t>
  </si>
  <si>
    <t>EMH-Pago factura NCF B1500000035 d/f 14/11/2022 por servicio de capacitación en taller de primeros auxilios básicos y taller de nutrición para la actividad física y salud para egresado, según orden 112/22.</t>
  </si>
  <si>
    <t>Sujeto 10, SRL</t>
  </si>
  <si>
    <t>REC-Pago fact. 22-172, con NCF: B1500000172 d/f 06/10/2022, contratación de servicio de filmación y edición de videos para diferentes actividades del ISFODOSU. OR-2021-00283 cert. BS-0014157-2021.</t>
  </si>
  <si>
    <t>Procomer, SRL</t>
  </si>
  <si>
    <t>LNM-1er Pago de la orden de compra No. ISFODOSU-2022-00317, por servicios de mantenimiento y/o  reparación de los equipos industriales del recinto, según análisis  de pago, relación de facturas y fechas anexas.</t>
  </si>
  <si>
    <t>Lyam Multiservice, SRL</t>
  </si>
  <si>
    <t>REC-Pago fact. NCF: B1500000020 d/f 15/12/2022, por adquisición de kits artesanales y presentación para elaborarlos, según OR-2022-00652, pago único</t>
  </si>
  <si>
    <t>DI Part, Partes y Mecánica Diesel, SRL</t>
  </si>
  <si>
    <t>LNM-Pago # 12 de la orden de compra No. ISFODOSU-2020-00152, por el servicio de mantenimiento y/o reparación de la flotilla de vehículos del Recinto, según certificación No. BS-0009079-2022, análisis de pago, NCF: B1500000559 d/f 19/10/2022.</t>
  </si>
  <si>
    <t>Ynomarag Comercial, SRL</t>
  </si>
  <si>
    <t>REC-Pago factura NCF: B1500000270 d/f 27/10/2022 por la contratación de impresión y encuadernación para la graduación ordinaria del ISFODOSU, según certificación No. BS-0009432-2022.</t>
  </si>
  <si>
    <t>INVERSIONES DLP, SRL</t>
  </si>
  <si>
    <t>FEM-Pago de factura NCF:  B1500000901 d/f 10/11/2022 compra de alimentos para los estudiantes del Recinto. Primer pago de la orden de compra-2022-00374.</t>
  </si>
  <si>
    <t>FEM-Pago factura B1500000903 d/f 10/11/2022 compra de alimentos para los estudiantes del Recinto. Primer pago de la orden de compra 2022-00408.</t>
  </si>
  <si>
    <t>UM-Pago factura NCF: B1500000887 d/f 01/11/2022, orden de compra ISFODOSU-2022-00380 por la adquisición de alimentos para el consumo de los estudiantes.</t>
  </si>
  <si>
    <t>Transporte Viasa, SRL</t>
  </si>
  <si>
    <t>FEM-Pago relación de factura anexa correspondiente a la compra de GLP para la operatividad de la cocina de este Recinto. Segundo pago de la orden-2022-00311.</t>
  </si>
  <si>
    <t>PA CATERING, SRL</t>
  </si>
  <si>
    <t>REC-Pago fact. NFC:B1500002561 d/f 08/11/2022, por servicios de catering en la graduación ordinaria grado y postgrado octubre 2022. Según orden No. 2022-00469.</t>
  </si>
  <si>
    <t>Banderas Global HC, SRL</t>
  </si>
  <si>
    <t>LNM-Pago fact. B1500001332 d/f 17/11/2022, por adq. de Banderas Dominicana para uso del Recinto, OR-2022-0051.</t>
  </si>
  <si>
    <t>AGROGLOBAL EXPORT E IMPORT, SRL</t>
  </si>
  <si>
    <t>EMH-Pago fact. NCF: B1500000148 d/f 02/08/2022, por adquisición de frutas y vegetales para el recinto, según OR-72/22.</t>
  </si>
  <si>
    <t>FEM -Pago factura No. 21-117 con NCF:B1500000197 d/f 09/11/2022 correspondiente a la compra de alimentos para los estudiantes del Recinto. Segundo pago de la orden de compra-2022-00181.</t>
  </si>
  <si>
    <t>FEM-Pago fact. No. 21-119 con NCF: B1500000199 d/f 09/11/2022 correspondiente a la compra de alimentos para los estudiantes. Segundo pago de la OR-2022-00066.</t>
  </si>
  <si>
    <t>FEM-Pago factura No. 21-140 con NCF: B1500000220 05/12/2022 correspondiente a la compra de alimentos para estudiantes. Primer pago de la orden de compra 2022-00447.</t>
  </si>
  <si>
    <t>FEM-Pago relación de facturas anexas, correspondiente a la compra de alimentos para los estudiantes y personal. Primer pago de la orden de compra 2022-00394.</t>
  </si>
  <si>
    <t>Inversiones ND &amp; Asociados, SRL</t>
  </si>
  <si>
    <t>FEM-Pago No. 2453 con NCF:B1500001618 d/f 24/10/2022, por adq. de alimentos para el recinto, 7mo. pago de la OR-2022-00116.</t>
  </si>
  <si>
    <t>FEM-Pago fact. No. 2458 con NCF: B1500001623 d/f 02/11/2022, correspondiente a la compra de alimentos. Primer pago de la OR-2022-00402.</t>
  </si>
  <si>
    <t>JVM-Pago factura No. 2460 NCF: B1500001625 d/f 09/11/2022 correspondiente a la adquisición de carnes frescas para el almuerzo de los estudiantes, orden de compra 00492/2022.</t>
  </si>
  <si>
    <t>Genius Print Graphic, SRL</t>
  </si>
  <si>
    <t>JVM-Pago de factura No. 10 NCF: B1500000121 d/f 24/11/2022 correspondiente a la adquisición de servicio de impresión para el desarrollo de la Especialidad de Educación. Orden-00474-2022.</t>
  </si>
  <si>
    <t>Sketchprom, SRL</t>
  </si>
  <si>
    <t>REC-Pago Factura. No.1DC1460, NCF: B1500000496 D/F 28/10/2022, por contratación de montaje y servicios de catering para la graduación ordinaria de octubre 2022. ORD-434-2022. Pago único.</t>
  </si>
  <si>
    <t>Maxx Extintores, SRL</t>
  </si>
  <si>
    <t>JVM-Pago factura No. 3214 NCF: B1500000247 d/f 30/11/2022 correspondiente a la contratación de servicio de mantenimiento y recarga de extintores para el Recinto. Orden de compra 00-531-2022.</t>
  </si>
  <si>
    <t>Aquasalud RD, SRL</t>
  </si>
  <si>
    <t>EMH-Pago factura NCF: B1500000003 d/f 13/12/2022 por alquiler de local con piscina para impartir clases de natación para los estudiantes. Según orden de compra 345/22.</t>
  </si>
  <si>
    <t>Constructora Estrucdom, SRL</t>
  </si>
  <si>
    <t>UM-Pago fact. No. 17118, NCF:B1500000038 d/f 03/10/2022, por servicio de mantenimiento y reparación de cisterna del recinto, primer pago de la OR-2022-00202.</t>
  </si>
  <si>
    <t>Turistrans Transporte y Servicios, SRL</t>
  </si>
  <si>
    <t>REC-Pago relación de facts. correspondientes a servicios de transporte para movilizar a directores de centros educativos que participaran del programa de formación de gestión de organizaciones educativas durante el año 2022, según orden 2022-00096.</t>
  </si>
  <si>
    <t>Grupo Lexmark, SRL</t>
  </si>
  <si>
    <t>REC-Pago fact. B1500000008 d/f 08/11/2022, adquisición de 6 abanicos industriales para el Diplomado de Liderazgo Pedagógico. Según orden 2022-00514. Pago único.</t>
  </si>
  <si>
    <t>Fumismart, SRL</t>
  </si>
  <si>
    <t>REC-Pago factura NCF: B1500000087 d/f 22/11/2022 por servicio de fumigación y control de plagas para la Rectoría y el FEM, correspondiente a noviembre 2022. Orden de compra-2022-00320.</t>
  </si>
  <si>
    <t>Copyservink De la Cruz, SRL</t>
  </si>
  <si>
    <t>LNM-Primer pago de la orden de compra No. ISFODOSU-2021-00206 por servicio de mantenimiento y reparación de equipos de oficinas de las diferentes áreas del Recinto, según certificación No. BS-0014066-2021, análisis de pago NCF: B1500000391 d/f 29/09/2022.</t>
  </si>
  <si>
    <t>Grupo Irmaceli Services, SRL</t>
  </si>
  <si>
    <t>EMH-Pago factura NCF B1500000175 d/f 30/11/22 por servicio de mantenimiento y rellenado de extintores del Recinto, según orden 584-2022, proceso ISFODOSU DAF-CM-2022-0081.</t>
  </si>
  <si>
    <t>Juan A. Cueto Tours &amp; Eventos Turísticos, SRL</t>
  </si>
  <si>
    <t>EMH-Pago fact. NCF: B1500000003 d/f 23/11/2022, por servicio de excursión para 30 estudiantes al Museo Taikú, Monseñor Nouel, según OR-527-22.</t>
  </si>
  <si>
    <t>Kreatica All Graphics Sing Publicidad Impresion y Mercadeo, SRL</t>
  </si>
  <si>
    <t>REC-Pago de fact. NCF: B1500000049 d/f 23/11/2022  por servicio de impresiones de bajantes y banner para la feria regional de buenas practicas. Según orden No. 2022-00582. Pago único.</t>
  </si>
  <si>
    <t>Stage Visual and Sound SVS, SRL</t>
  </si>
  <si>
    <t>REC-Pago fact. B1500000121 d/f 01/12/2022, contratación de servicio para el montaje de eventos correspondiente a la celebración del III congreso caribeño de investigación educativa. Según orden No. 2022-00490. Pago único.</t>
  </si>
  <si>
    <t>Congesur Congelados Del Sur, SRL</t>
  </si>
  <si>
    <t>EMH-Adquisición de alimentos para los estudiantes de este Recinto, según OR-306-21, ISFODOSU-DAF-CM-2022-0155.</t>
  </si>
  <si>
    <t>Dita Services, SRL</t>
  </si>
  <si>
    <t>EPH-Pago relación de facturas anexas correspondiente a servicios de fumigación del Recinto. Según orden de compra 2022-00191. Pago parciales.</t>
  </si>
  <si>
    <t>Fis Soluciones SRL</t>
  </si>
  <si>
    <t>LNM-1er Pago de la orden de compra No. ISFODOSU-2022-00424, por la compra de materiales de oficina, uso de la operatividad del recinto, según análisis de pago, NCF B1500000136 de d/f 25/11/2022.</t>
  </si>
  <si>
    <t>A&amp;M Commerce Media, SRL</t>
  </si>
  <si>
    <t>FEM-Pago factura No.243 con NCF B1500000077 d/f 26/10/2022 correspondiente a la compra de insumos de limpieza. Tercer (3) pago de la orden 2022-00195.</t>
  </si>
  <si>
    <t>Comercial Benzan Herrera, SRL</t>
  </si>
  <si>
    <t>UM-Pago relación de facts. anexas, solicitando el saldo de la orden de compra ISFODOSU-2022-00384, por la adquisición de carnes y embutidos para consumo de los estudiantes internos y semi-internos de este recinto.</t>
  </si>
  <si>
    <t>UM-Pago factura 22005315 NCF: B1500000561 d/f 14/10/2022, solicitando el saldo de la orden de compra ISFODOSU-2022-00106, por la adquisición de artículos de limpieza para uso en las diferentes áreas del Recinto.</t>
  </si>
  <si>
    <t>Comercial Codi, SRL</t>
  </si>
  <si>
    <t>LNM-1er Pago a la orden de compra No. ISFODOSU-202200418, por la compra de provisiones(carnes) para uso de la alimentación de los estudiantes del recinto según análisis de pago, NCF B1500000143 d/f 09/11/2022, NCF B1500000144 d/f 17/11/2022.</t>
  </si>
  <si>
    <t>LNM-Tercer pago de la orden de compra No. ISFODOSU-2022-00418, por la compra de provisiones de carnes para uso de la alimentación de los estudiantes, según análisis de pago NCF: B1500000145 d/f 30/11/2022.</t>
  </si>
  <si>
    <t>Ta Bueno Cafetería, SRL</t>
  </si>
  <si>
    <t>UM-Pago fact. 0135, NCF:B1500000135 d/f 25/10/2022, contratación de servicio de catering para la ceremonia de investidura de los estudiantes de grado y postgrado del recinto, primer pago de la OR-2022-00449.</t>
  </si>
  <si>
    <t>UM-Pago relación de facturas anexas solicitando el saldo de la orden de compra No ISFODOSU-2022-00449, por la contratación de servicio de catering para ejecución de programas de formación permanente y encuentro de egresados de este Recinto.</t>
  </si>
  <si>
    <t>Vezivo Holding, SRL</t>
  </si>
  <si>
    <t>REC-Pago factura No. 000327 NCF: B1500000015 d/f 25/01/2023 correspondiente a la adquisición de Kits Universitarios para estudiantes del ISFODOSU. Cert-BS-0012785-2022. (Amortización 20%) saldo.</t>
  </si>
  <si>
    <t>Suplimade Comercial, SRL</t>
  </si>
  <si>
    <t>LNM-Tercer pago de la orden de compra No. ISFODOSU-2021-00357, por la compra de remantes de provisiones para uso de la alimentación de los estudiantes del Recinto. Según análisis de pago B1500000254 d/f 01/11/2022.</t>
  </si>
  <si>
    <t>LNM-Pago de la orden de compra No. ISFODOSU-2022-00389 por la compra de materiales de limpieza, desechables y otros para uso de la operatividad del Recinto. Según NCF: B1500000240 d/f 28/09/2022.</t>
  </si>
  <si>
    <t>MixFacility ARL, SRL</t>
  </si>
  <si>
    <t>FEM-Pago factura No. 00032 con NCF: B1500000032 d/f 01/11/2022 correspondiente al mantenimiento de generador eléctrico (planta eléctrica) y equipos de cocina. Primer pago de la orden -2022-00440.</t>
  </si>
  <si>
    <t>Grupo Antace, SRL</t>
  </si>
  <si>
    <t>FEM-Pago factura con NCF: B1500000068 d/f 17/10/2022, correspondiente a la compra de alimentos para los estudiantes de este Recinto, séptimo pago de la OR-2021-00378.</t>
  </si>
  <si>
    <t>Terencia, SRL</t>
  </si>
  <si>
    <t>REC-Pago fact. NCF:B1500000096 d/f 20/10/2022, por adquisición de insumos para el Instituto Superior de Formación Docente Salomé Ureña (ISFODOSU) OR-2022-00438, pago único.</t>
  </si>
  <si>
    <t>Dealcorp Investment, SRL</t>
  </si>
  <si>
    <t>FEM-Pago relación de facturas anexas correspondiente a la compra de alimentos para los estudiantes. 2do pago de la orden de compra-2022-00376.</t>
  </si>
  <si>
    <t>Corporación Estatal de Radio y Televisión (CERTV)</t>
  </si>
  <si>
    <t>REC-Pago fact. No. 19925, NCF: B1500007324 d/f 03/02/2023, por concepto de pago del 10% del Presupuesto Público de publicidad y propaganda, según reglamento 134-03 del Congreso Nacional, correspondiente al año 2022.</t>
  </si>
  <si>
    <t>DIRECCION GENERAL DE IMPUESTOS INTERNOS</t>
  </si>
  <si>
    <t>REC-Pago de ITBIS retenido a terceros por servicios ofrecidos de personas físicas y jurídicas al ISFODOSU, en el período noviembre y diciembre 2022.</t>
  </si>
  <si>
    <t>REC-Pago de otras retenciones y retribuciones complementarias por servicios ofrecidos de personas físicas o jurídicas al ISFODOSU, en el periodo noviembre y diciembre 2022.</t>
  </si>
  <si>
    <t>OFICINA DE COORDINACION PRESIDENCIAL</t>
  </si>
  <si>
    <t>REC-Pago facts. según relación anexa, por solicitud de reposición de fondos al ministerio administrativo de la presidencia por gastos de viajes de colaboradores y docentes del ISFODOSU. Ver decreto 03-22.</t>
  </si>
  <si>
    <t>UNIVERSIDAD ISA</t>
  </si>
  <si>
    <t>REC-Pago factura. No. NCF:  B1500000748 d/f 24/01/2023 por cede el uso y goce compartido de sus instalaciones física en el Recinto EPH del ISFODOSU, cuatrimestre enero-abril 2023. Certificación CI-43-2023.</t>
  </si>
  <si>
    <t>Pontificia Universidad Católica Madre y Maestra</t>
  </si>
  <si>
    <t>REC-2do pago factura NCF: B1500007141 d/f 16/01/2023 correspondiente al 20% por estudio sobre historia del ISFODOSU que se titula De Escuela Normal a la Pedagógica Dominicana. ISFODOSU Historia y Perspectiva. Según certificación CI-246-2022.</t>
  </si>
  <si>
    <t>Maikol José De la Rosa Ramírez</t>
  </si>
  <si>
    <t>JVM-Pago de factura No. NCF: B1500000194 d/f 31/10/2022 correspondiente a la adquisición de alimentos y bebidas para estudiantes y personal del Recinto. Orden-2022-299.</t>
  </si>
  <si>
    <t>ELDRY KAMILLE BELTRE RAMIREZ</t>
  </si>
  <si>
    <t>REC-Pago relación de facturas anexas, por servicio de refrigerios y almuerzos para diversas actividades de la rectoría del ISFODOSU. Según orden 2022-00271.</t>
  </si>
  <si>
    <t>Universidad Católica Nordestana (UCNE)</t>
  </si>
  <si>
    <t>REC-Pago fact. No. 0003975, NCF: B1500000516 d/f 20/01/2023 correspondiente al 20% por contratación del centro de conferencias para el desarrollo del Diplomado de Liderazgo Pedagógico en la Provincia Duarte. Cert- CI-737-2022.</t>
  </si>
  <si>
    <t>ASOCIACION DE PRODUCTORES AGRICOLAS DE SAN JUAN DE LA MAG, INC</t>
  </si>
  <si>
    <t>REC-pago factura No. 00079, NCF: B1500000079 d/f 03/02/2023, correspondiente al 40% por alquiler de salón para realizar el diplomado de liderazgo pedagógico en la Provincia San Juan de la Maguana. Cert. CI-745-2022.</t>
  </si>
  <si>
    <t>INSTITUTO SUPERIOR DE FORMACION DOCENTE SALOME URENA</t>
  </si>
  <si>
    <t>ISF PAGO DE HORAS EXTRAS NO LABORABOLES ENERO 2023</t>
  </si>
  <si>
    <t>ISF PAGO VACACIONES NO DISFRUTADAS EX EMPLEADOS ENERO 2023</t>
  </si>
  <si>
    <t>ISF PAGO VACACIONES NO DISFRUTADAS EX EMPLEADOS II ENERO 2023</t>
  </si>
  <si>
    <t>ISF VACACIONES NO DISFRUTADAS EX EMPLEADOS FEBRERO 2023</t>
  </si>
  <si>
    <t>ISF PAGO DE VIATICOS DICIEMBRE 2022</t>
  </si>
  <si>
    <t>ISF VIATICOS MES DE ENERO 2023</t>
  </si>
  <si>
    <t>FUNDACION CASA ARQUIDIOCESANA MARIA DE LA ALTAGRACIA, INC</t>
  </si>
  <si>
    <t>REC-Pago relación de facturas anexas, por servicios de hospedaje por servicio utilizados en la jornada de formación en Coaching para Líderes del Diplomado en Liderazgo Pedagógico. Según certificación No. CI-0000263-2021-(amortización-del 20%).</t>
  </si>
  <si>
    <t>Organización de Estados Iberoamericanos para La Educación La Ciencia y La Cultura</t>
  </si>
  <si>
    <t>REC-2do. pago del 40% fact. NCF:B1500000083 d/f 16/01/2023 para el fortalecimiento del ISFODOSU a través del diseño e implementación del marco regulatorio de la carrera docente, adecuación de su estructura y elaboración del modelo pedagógico.Cert.210-21.</t>
  </si>
  <si>
    <t>19/01/2023</t>
  </si>
  <si>
    <t>30/11/2022</t>
  </si>
  <si>
    <t>15/11/2022</t>
  </si>
  <si>
    <t>06/12/2022</t>
  </si>
  <si>
    <t>22/12/2022</t>
  </si>
  <si>
    <t>22/11/2022</t>
  </si>
  <si>
    <t>16/12/2022</t>
  </si>
  <si>
    <t>27/10/2022</t>
  </si>
  <si>
    <t>25/11/2022</t>
  </si>
  <si>
    <t>10/02/2023</t>
  </si>
  <si>
    <t>14/11/2022</t>
  </si>
  <si>
    <t>05/09/2022</t>
  </si>
  <si>
    <t>03/10/2022</t>
  </si>
  <si>
    <t>01/11/2022</t>
  </si>
  <si>
    <t>03/01/2023</t>
  </si>
  <si>
    <t>21/10/2022</t>
  </si>
  <si>
    <t>07/12/2022</t>
  </si>
  <si>
    <t>12/12/2022</t>
  </si>
  <si>
    <t>24/10/2022</t>
  </si>
  <si>
    <t>15/12/2022</t>
  </si>
  <si>
    <t>24/11/2022</t>
  </si>
  <si>
    <t>31/12/2022</t>
  </si>
  <si>
    <t>01/02/2023</t>
  </si>
  <si>
    <t>30/06/2022</t>
  </si>
  <si>
    <t>03/02/2023</t>
  </si>
  <si>
    <t>02/02/2023</t>
  </si>
  <si>
    <t>19/10/2022</t>
  </si>
  <si>
    <t>18/11/2022</t>
  </si>
  <si>
    <t>12/09/2022</t>
  </si>
  <si>
    <t>09/11/2022</t>
  </si>
  <si>
    <t>02/06/2022</t>
  </si>
  <si>
    <t>15/06/2022</t>
  </si>
  <si>
    <t>18/10/2022</t>
  </si>
  <si>
    <t>20/10/2022</t>
  </si>
  <si>
    <t>21/11/2022</t>
  </si>
  <si>
    <t>13/12/2022</t>
  </si>
  <si>
    <t>29/10/2022</t>
  </si>
  <si>
    <t>30/10/2022</t>
  </si>
  <si>
    <t>28/11/2022</t>
  </si>
  <si>
    <t>25/10/2022</t>
  </si>
  <si>
    <t>27/09/2022</t>
  </si>
  <si>
    <t>17/10/2022</t>
  </si>
  <si>
    <t>29/11/2022</t>
  </si>
  <si>
    <t>08/11/2022</t>
  </si>
  <si>
    <t>06/10/2022</t>
  </si>
  <si>
    <t>01/10/2022</t>
  </si>
  <si>
    <t>17/11/2022</t>
  </si>
  <si>
    <t>02/08/2022</t>
  </si>
  <si>
    <t>05/12/2022</t>
  </si>
  <si>
    <t>28/10/2022</t>
  </si>
  <si>
    <t>29/09/2022</t>
  </si>
  <si>
    <t>23/11/2022</t>
  </si>
  <si>
    <t>24/08/2022</t>
  </si>
  <si>
    <t>19/11/2022</t>
  </si>
  <si>
    <t>26/10/2022</t>
  </si>
  <si>
    <t>28/09/2022</t>
  </si>
  <si>
    <t>06/02/2023</t>
  </si>
  <si>
    <t>30/09/2022</t>
  </si>
  <si>
    <t>12/10/2022</t>
  </si>
  <si>
    <t>16/01/2023</t>
  </si>
  <si>
    <t>31/10/2022</t>
  </si>
  <si>
    <t>03/11/2022</t>
  </si>
  <si>
    <t>20/01/2023</t>
  </si>
  <si>
    <t>25/02/2023</t>
  </si>
  <si>
    <t>25/12/2022</t>
  </si>
  <si>
    <t>07/02/2023</t>
  </si>
  <si>
    <t>09/02/2023</t>
  </si>
  <si>
    <t>20/02/2023</t>
  </si>
  <si>
    <t>22/02/2023</t>
  </si>
  <si>
    <t>08/02/2023</t>
  </si>
  <si>
    <t>28/02/2023</t>
  </si>
  <si>
    <t>17/02/2023</t>
  </si>
  <si>
    <t>21/02/2023</t>
  </si>
  <si>
    <t>14/02/2023</t>
  </si>
  <si>
    <t>13/02/2023</t>
  </si>
  <si>
    <t>16/02/2023</t>
  </si>
  <si>
    <t>24/02/2023</t>
  </si>
  <si>
    <t>23/02/2023</t>
  </si>
  <si>
    <t>25</t>
  </si>
  <si>
    <t>20</t>
  </si>
  <si>
    <t>11</t>
  </si>
  <si>
    <t>26</t>
  </si>
  <si>
    <t>27</t>
  </si>
  <si>
    <t>12</t>
  </si>
  <si>
    <t>24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</si>
  <si>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</si>
  <si>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</si>
  <si>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</si>
  <si>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</si>
  <si>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</si>
  <si>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</si>
  <si>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</si>
  <si>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</si>
  <si>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</si>
  <si>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38</t>
  </si>
  <si>
    <t>40</t>
  </si>
  <si>
    <t>42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</si>
  <si>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</si>
  <si>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</si>
  <si>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</si>
  <si>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</si>
  <si>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</si>
  <si>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</si>
  <si>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</si>
  <si>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</si>
  <si>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</si>
  <si>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</si>
  <si>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</si>
  <si>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</si>
  <si>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57</t>
  </si>
  <si>
    <t>59</t>
  </si>
  <si>
    <t>60</t>
  </si>
  <si>
    <t>61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</si>
  <si>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</si>
  <si>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</si>
  <si>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</si>
  <si>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</si>
  <si>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</si>
  <si>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</si>
  <si>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</si>
  <si>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</si>
  <si>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</si>
  <si>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</si>
  <si>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</si>
  <si>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</si>
  <si>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</si>
  <si>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</si>
  <si>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</si>
  <si>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</si>
  <si>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</si>
  <si>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</si>
  <si>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</si>
  <si>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</si>
  <si>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</si>
  <si>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</si>
  <si>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</si>
  <si>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</si>
  <si>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</si>
  <si>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</si>
  <si>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</si>
  <si>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</si>
  <si>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</si>
  <si>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</si>
  <si>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</si>
  <si>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</si>
  <si>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</si>
  <si>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77</t>
  </si>
  <si>
    <t>78</t>
  </si>
  <si>
    <t>79</t>
  </si>
  <si>
    <t>80</t>
  </si>
  <si>
    <t>81</t>
  </si>
  <si>
    <t>82</t>
  </si>
  <si>
    <t>83</t>
  </si>
  <si>
    <t>84</t>
  </si>
  <si>
    <t>87</t>
  </si>
  <si>
    <t>88</t>
  </si>
  <si>
    <t>90</t>
  </si>
  <si>
    <t>91</t>
  </si>
  <si>
    <t>92</t>
  </si>
  <si>
    <t>93</t>
  </si>
  <si>
    <t>95</t>
  </si>
  <si>
    <t>96</t>
  </si>
  <si>
    <t>98</t>
  </si>
  <si>
    <t>99</t>
  </si>
  <si>
    <t>100</t>
  </si>
  <si>
    <t>101</t>
  </si>
  <si>
    <t>103</t>
  </si>
  <si>
    <t>104</t>
  </si>
  <si>
    <t>105</t>
  </si>
  <si>
    <t>106</t>
  </si>
  <si>
    <t>107</t>
  </si>
  <si>
    <t>108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</si>
  <si>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</si>
  <si>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</si>
  <si>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</si>
  <si>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</si>
  <si>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</si>
  <si>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</si>
  <si>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</si>
  <si>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</si>
  <si>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</si>
  <si>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</si>
  <si>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</si>
  <si>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</si>
  <si>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</si>
  <si>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</si>
  <si>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</si>
  <si>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</si>
  <si>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</si>
  <si>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</si>
  <si>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</si>
  <si>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</si>
  <si>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</si>
  <si>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</si>
  <si>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</si>
  <si>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</si>
  <si>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</si>
  <si>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</si>
  <si>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</si>
  <si>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</si>
  <si>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</si>
  <si>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</si>
  <si>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</si>
  <si>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</si>
  <si>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</si>
  <si>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</si>
  <si>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145</t>
  </si>
  <si>
    <t>147</t>
  </si>
  <si>
    <t>149</t>
  </si>
  <si>
    <t>150</t>
  </si>
  <si>
    <t>151</t>
  </si>
  <si>
    <t>152</t>
  </si>
  <si>
    <t>153</t>
  </si>
  <si>
    <t>154</t>
  </si>
  <si>
    <t>155</t>
  </si>
  <si>
    <t>156</t>
  </si>
  <si>
    <t>158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</si>
  <si>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</si>
  <si>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</si>
  <si>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</si>
  <si>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</si>
  <si>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</si>
  <si>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</si>
  <si>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</si>
  <si>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</si>
  <si>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</si>
  <si>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</si>
  <si>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</si>
  <si>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</si>
  <si>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REC-Pago de factura B1500007939 d/f 19/01/2023, correspondiente a la contratación de seguro complementario Febrero 2023 para empleados del ISFODOSU.</t>
  </si>
  <si>
    <t>REC-Pago factura. No. 00114627, NCF: B1500000860 d/f 17/10/2022 por adquisición de regletas y extensiones para el Diplomado de Liderazgo Pedagógico. ORD 2022-450. Pago único.</t>
  </si>
  <si>
    <t>Corresp. Febrero 2023</t>
  </si>
  <si>
    <t>PAGO A PROVEEDORES AL 28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</si>
</sst>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/m/yy;@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indexed="8"/>
      <name val="Times New Roman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9" fontId="3" fillId="2" borderId="2" xfId="0" applyNumberFormat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15" fontId="8" fillId="3" borderId="2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 wrapText="1"/>
    </xf>
    <xf numFmtId="0" fontId="5" fillId="0" borderId="0" xfId="0" applyFont="1"/>
    <xf numFmtId="43" fontId="5" fillId="0" borderId="0" xfId="1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43" fontId="5" fillId="0" borderId="0" xfId="1" applyFont="1" applyAlignment="1">
      <alignment horizontal="center" wrapText="1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15" fontId="8" fillId="4" borderId="5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43" fontId="8" fillId="4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theme="0" tint="-0.249977111117893"/>
        </patternFill>
      </fill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11705</xdr:colOff>
      <xdr:row>0</xdr:row>
      <xdr:rowOff>0</xdr:rowOff>
    </xdr:from>
    <xdr:ext cx="1150345" cy="857250"/>
    <xdr:pic>
      <xdr:nvPicPr>
        <xdr:cNvPr id="3" name="Imagen 2">
          <a:extLst>
            <a:ext uri="{FF2B5EF4-FFF2-40B4-BE49-F238E27FC236}">
              <a16:creationId xmlns:a16="http://schemas.microsoft.com/office/drawing/2014/main" id="{00F6D633-AC7E-45F4-A1B3-DAD82095C6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7624"/>
        <a:stretch/>
      </xdr:blipFill>
      <xdr:spPr>
        <a:xfrm>
          <a:off x="5917205" y="0"/>
          <a:ext cx="1150345" cy="857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9:K181" totalsRowCount="1" headerRowDxfId="27" dataDxfId="25" totalsRowDxfId="23" headerRowBorderDxfId="26" tableBorderDxfId="24" totalsRowBorderDxfId="22">
  <autoFilter ref="A9:K180" xr:uid="{00000000-0009-0000-0100-000002000000}"/>
  <sortState xmlns:xlrd2="http://schemas.microsoft.com/office/spreadsheetml/2017/richdata2" ref="A10:K398">
    <sortCondition ref="B9:B398"/>
  </sortState>
  <tableColumns count="11">
    <tableColumn id="5" xr3:uid="{00000000-0010-0000-0000-000005000000}" name="No." totalsRowLabel="TOTALES" dataDxfId="21" totalsRowDxfId="20"/>
    <tableColumn id="24" xr3:uid="{00000000-0010-0000-0000-000018000000}" name="Fecha de Documento" dataDxfId="19" totalsRowDxfId="18"/>
    <tableColumn id="2" xr3:uid="{00000000-0010-0000-0000-000002000000}" name="No. De Documento de Pago" dataDxfId="17" totalsRowDxfId="16"/>
    <tableColumn id="13" xr3:uid="{00000000-0010-0000-0000-00000D000000}" name="Fecha de la Factura" dataDxfId="15" totalsRowDxfId="14"/>
    <tableColumn id="1" xr3:uid="{00000000-0010-0000-0000-000001000000}" name="Beneficiario" dataDxfId="13" totalsRowDxfId="12"/>
    <tableColumn id="12" xr3:uid="{00000000-0010-0000-0000-00000C000000}" name="Concepto" dataDxfId="11" totalsRowDxfId="10"/>
    <tableColumn id="20" xr3:uid="{00000000-0010-0000-0000-000014000000}" name="Monto Facturado DOP" totalsRowFunction="sum" dataDxfId="9" totalsRowDxfId="8" dataCellStyle="Millares"/>
    <tableColumn id="21" xr3:uid="{00000000-0010-0000-0000-000015000000}" name="Monto Pagado DOP" totalsRowFunction="sum" dataDxfId="7" totalsRowDxfId="6" dataCellStyle="Millares">
      <calculatedColumnFormula>+Tabla2[[#This Row],[Monto Facturado DOP]]</calculatedColumnFormula>
    </tableColumn>
    <tableColumn id="22" xr3:uid="{00000000-0010-0000-0000-000016000000}" name="Monto Pendiente DOP" dataDxfId="5" totalsRowDxfId="4" dataCellStyle="Millares">
      <calculatedColumnFormula>+Tabla2[[#This Row],[Monto Facturado DOP]]-Tabla2[[#This Row],[Monto Pagado DOP]]</calculatedColumnFormula>
    </tableColumn>
    <tableColumn id="23" xr3:uid="{00000000-0010-0000-0000-000017000000}" name="Estado" dataDxfId="3" totalsRowDxfId="2" dataCellStyle="Millares"/>
    <tableColumn id="6" xr3:uid="{00000000-0010-0000-0000-000006000000}" name="Fecha estimada de Pago" dataDxfId="1" totalsRowDxfId="0">
      <calculatedColumnFormula>+Tabla2[[#This Row],[Fecha de Documento]]+15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9"/>
  <sheetViews>
    <sheetView tabSelected="1" view="pageBreakPreview" topLeftCell="A180" zoomScaleNormal="100" zoomScaleSheetLayoutView="100" workbookViewId="0">
      <selection activeCell="I193" sqref="I193"/>
    </sheetView>
  </sheetViews>
  <sheetFormatPr baseColWidth="10" defaultColWidth="9.140625" defaultRowHeight="15" x14ac:dyDescent="0.25"/>
  <cols>
    <col min="1" max="1" width="12.42578125" style="5" customWidth="1"/>
    <col min="2" max="2" width="16.42578125" style="5" customWidth="1"/>
    <col min="3" max="3" width="20.42578125" style="5" customWidth="1"/>
    <col min="4" max="4" width="23.42578125" style="5" customWidth="1"/>
    <col min="5" max="5" width="19.42578125" style="5" customWidth="1"/>
    <col min="6" max="6" width="28.85546875" style="5" customWidth="1"/>
    <col min="7" max="7" width="17.140625" style="5" customWidth="1"/>
    <col min="8" max="8" width="16.5703125" style="5" customWidth="1"/>
    <col min="9" max="10" width="12.42578125" style="5" customWidth="1"/>
    <col min="11" max="11" width="19.42578125" style="5" customWidth="1"/>
    <col min="12" max="12" width="9.140625" style="5"/>
    <col min="13" max="13" width="24.85546875" style="5" customWidth="1"/>
    <col min="14" max="14" width="23.42578125" style="5" customWidth="1"/>
    <col min="15" max="15" width="23.7109375" style="5" customWidth="1"/>
    <col min="16" max="16" width="17.5703125" style="5" bestFit="1" customWidth="1"/>
    <col min="17" max="17" width="23.42578125" style="6" customWidth="1"/>
    <col min="18" max="16384" width="9.140625" style="5"/>
  </cols>
  <sheetData>
    <row r="1" spans="1:11" s="10" customFormat="1" ht="18.75" x14ac:dyDescent="0.3">
      <c r="A1" s="7"/>
      <c r="B1" s="7"/>
      <c r="C1" s="7"/>
      <c r="D1" s="7"/>
      <c r="E1" s="7"/>
      <c r="F1" s="7"/>
      <c r="G1" s="8"/>
      <c r="H1" s="8"/>
      <c r="I1" s="8"/>
      <c r="J1" s="7"/>
      <c r="K1" s="9"/>
    </row>
    <row r="2" spans="1:11" s="10" customFormat="1" ht="18.75" x14ac:dyDescent="0.3">
      <c r="A2" s="7"/>
      <c r="B2" s="7"/>
      <c r="C2" s="7"/>
      <c r="D2" s="7"/>
      <c r="E2" s="7"/>
      <c r="F2" s="7"/>
      <c r="G2" s="8"/>
      <c r="H2" s="8"/>
      <c r="I2" s="8"/>
      <c r="J2" s="7"/>
      <c r="K2" s="9"/>
    </row>
    <row r="3" spans="1:11" s="10" customFormat="1" ht="18.75" x14ac:dyDescent="0.3">
      <c r="A3" s="7"/>
      <c r="B3" s="7"/>
      <c r="C3" s="7"/>
      <c r="D3" s="7"/>
      <c r="E3" s="7"/>
      <c r="F3" s="7"/>
      <c r="G3" s="8"/>
      <c r="H3" s="8"/>
      <c r="I3" s="8"/>
      <c r="J3" s="7"/>
      <c r="K3" s="9"/>
    </row>
    <row r="4" spans="1:11" s="10" customFormat="1" ht="18.75" x14ac:dyDescent="0.3">
      <c r="A4" s="7"/>
      <c r="B4" s="7"/>
      <c r="C4" s="7"/>
      <c r="D4" s="7"/>
      <c r="E4" s="7"/>
      <c r="F4" s="7"/>
      <c r="G4" s="8"/>
      <c r="H4" s="8"/>
      <c r="I4" s="8"/>
      <c r="J4" s="7"/>
      <c r="K4" s="9"/>
    </row>
    <row r="5" spans="1:11" s="10" customFormat="1" ht="18.75" x14ac:dyDescent="0.3">
      <c r="A5" s="29" t="s">
        <v>30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s="10" customFormat="1" ht="18.75" x14ac:dyDescent="0.3">
      <c r="A6" s="29" t="s">
        <v>663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s="10" customFormat="1" ht="18.75" x14ac:dyDescent="0.3">
      <c r="A7" s="29" t="s">
        <v>33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s="10" customFormat="1" ht="18.75" x14ac:dyDescent="0.3">
      <c r="A8" s="12" t="s">
        <v>662</v>
      </c>
      <c r="B8" s="7"/>
      <c r="C8" s="7"/>
      <c r="D8" s="7"/>
      <c r="E8" s="7"/>
      <c r="F8" s="7"/>
      <c r="G8" s="8"/>
      <c r="H8" s="8"/>
      <c r="I8" s="8"/>
      <c r="J8" s="13" t="s">
        <v>31</v>
      </c>
      <c r="K8" s="11">
        <f ca="1">+TODAY()</f>
        <v>44995</v>
      </c>
    </row>
    <row r="9" spans="1:11" s="24" customFormat="1" ht="47.25" x14ac:dyDescent="0.25">
      <c r="A9" s="1" t="s">
        <v>19</v>
      </c>
      <c r="B9" s="1" t="s">
        <v>20</v>
      </c>
      <c r="C9" s="1" t="s">
        <v>21</v>
      </c>
      <c r="D9" s="1" t="s">
        <v>22</v>
      </c>
      <c r="E9" s="1" t="s">
        <v>0</v>
      </c>
      <c r="F9" s="1" t="s">
        <v>23</v>
      </c>
      <c r="G9" s="2" t="s">
        <v>24</v>
      </c>
      <c r="H9" s="3" t="s">
        <v>25</v>
      </c>
      <c r="I9" s="3" t="s">
        <v>26</v>
      </c>
      <c r="J9" s="3" t="s">
        <v>27</v>
      </c>
      <c r="K9" s="4" t="s">
        <v>28</v>
      </c>
    </row>
    <row r="10" spans="1:11" s="24" customFormat="1" ht="94.5" x14ac:dyDescent="0.25">
      <c r="A10" s="14" t="s">
        <v>557</v>
      </c>
      <c r="B10" s="15" t="s">
        <v>487</v>
      </c>
      <c r="C10" s="14" t="s">
        <v>61</v>
      </c>
      <c r="D10" s="15" t="s">
        <v>10</v>
      </c>
      <c r="E10" s="16" t="s">
        <v>198</v>
      </c>
      <c r="F10" s="14" t="s">
        <v>199</v>
      </c>
      <c r="G10" s="17">
        <v>265500</v>
      </c>
      <c r="H10" s="17">
        <f>+Tabla2[[#This Row],[Monto Facturado DOP]]</f>
        <v>265500</v>
      </c>
      <c r="I10" s="17">
        <f>+Tabla2[[#This Row],[Monto Facturado DOP]]-Tabla2[[#This Row],[Monto Pagado DOP]]</f>
        <v>0</v>
      </c>
      <c r="J10" s="17" t="s">
        <v>29</v>
      </c>
      <c r="K10" s="15">
        <f>+Tabla2[[#This Row],[Fecha de Documento]]+15</f>
        <v>44978</v>
      </c>
    </row>
    <row r="11" spans="1:11" s="24" customFormat="1" ht="110.25" x14ac:dyDescent="0.25">
      <c r="A11" s="14" t="s">
        <v>558</v>
      </c>
      <c r="B11" s="15" t="s">
        <v>496</v>
      </c>
      <c r="C11" s="14" t="s">
        <v>62</v>
      </c>
      <c r="D11" s="15" t="s">
        <v>431</v>
      </c>
      <c r="E11" s="16" t="s">
        <v>200</v>
      </c>
      <c r="F11" s="14" t="s">
        <v>201</v>
      </c>
      <c r="G11" s="17">
        <v>180000</v>
      </c>
      <c r="H11" s="17">
        <f>+Tabla2[[#This Row],[Monto Facturado DOP]]</f>
        <v>180000</v>
      </c>
      <c r="I11" s="17">
        <f>+Tabla2[[#This Row],[Monto Facturado DOP]]-Tabla2[[#This Row],[Monto Pagado DOP]]</f>
        <v>0</v>
      </c>
      <c r="J11" s="17" t="s">
        <v>29</v>
      </c>
      <c r="K11" s="15">
        <f>+Tabla2[[#This Row],[Fecha de Documento]]+15</f>
        <v>44979</v>
      </c>
    </row>
    <row r="12" spans="1:11" s="24" customFormat="1" ht="110.25" x14ac:dyDescent="0.25">
      <c r="A12" s="14" t="s">
        <v>559</v>
      </c>
      <c r="B12" s="15" t="s">
        <v>487</v>
      </c>
      <c r="C12" s="14" t="s">
        <v>63</v>
      </c>
      <c r="D12" s="15" t="s">
        <v>9</v>
      </c>
      <c r="E12" s="16" t="s">
        <v>202</v>
      </c>
      <c r="F12" s="14" t="s">
        <v>203</v>
      </c>
      <c r="G12" s="17">
        <v>83698.44</v>
      </c>
      <c r="H12" s="17">
        <f>+Tabla2[[#This Row],[Monto Facturado DOP]]</f>
        <v>83698.44</v>
      </c>
      <c r="I12" s="17">
        <f>+Tabla2[[#This Row],[Monto Facturado DOP]]-Tabla2[[#This Row],[Monto Pagado DOP]]</f>
        <v>0</v>
      </c>
      <c r="J12" s="17" t="s">
        <v>29</v>
      </c>
      <c r="K12" s="15">
        <f>+Tabla2[[#This Row],[Fecha de Documento]]+15</f>
        <v>44978</v>
      </c>
    </row>
    <row r="13" spans="1:11" s="24" customFormat="1" ht="94.5" x14ac:dyDescent="0.25">
      <c r="A13" s="14" t="s">
        <v>560</v>
      </c>
      <c r="B13" s="15" t="s">
        <v>497</v>
      </c>
      <c r="C13" s="14" t="s">
        <v>64</v>
      </c>
      <c r="D13" s="15" t="s">
        <v>432</v>
      </c>
      <c r="E13" s="16" t="s">
        <v>204</v>
      </c>
      <c r="F13" s="14" t="s">
        <v>205</v>
      </c>
      <c r="G13" s="17">
        <v>26350</v>
      </c>
      <c r="H13" s="17">
        <f>+Tabla2[[#This Row],[Monto Facturado DOP]]</f>
        <v>26350</v>
      </c>
      <c r="I13" s="17">
        <f>+Tabla2[[#This Row],[Monto Facturado DOP]]-Tabla2[[#This Row],[Monto Pagado DOP]]</f>
        <v>0</v>
      </c>
      <c r="J13" s="17" t="s">
        <v>29</v>
      </c>
      <c r="K13" s="15">
        <f>+Tabla2[[#This Row],[Fecha de Documento]]+15</f>
        <v>44981</v>
      </c>
    </row>
    <row r="14" spans="1:11" s="24" customFormat="1" ht="110.25" x14ac:dyDescent="0.25">
      <c r="A14" s="14" t="s">
        <v>561</v>
      </c>
      <c r="B14" s="15" t="s">
        <v>499</v>
      </c>
      <c r="C14" s="14" t="s">
        <v>65</v>
      </c>
      <c r="D14" s="15" t="s">
        <v>433</v>
      </c>
      <c r="E14" s="16" t="s">
        <v>204</v>
      </c>
      <c r="F14" s="14" t="s">
        <v>206</v>
      </c>
      <c r="G14" s="17">
        <v>273561.95</v>
      </c>
      <c r="H14" s="17">
        <f>+Tabla2[[#This Row],[Monto Facturado DOP]]</f>
        <v>273561.95</v>
      </c>
      <c r="I14" s="17">
        <f>+Tabla2[[#This Row],[Monto Facturado DOP]]-Tabla2[[#This Row],[Monto Pagado DOP]]</f>
        <v>0</v>
      </c>
      <c r="J14" s="17" t="s">
        <v>29</v>
      </c>
      <c r="K14" s="15">
        <f>+Tabla2[[#This Row],[Fecha de Documento]]+15</f>
        <v>44994</v>
      </c>
    </row>
    <row r="15" spans="1:11" s="24" customFormat="1" ht="126" x14ac:dyDescent="0.25">
      <c r="A15" s="14" t="s">
        <v>562</v>
      </c>
      <c r="B15" s="15" t="s">
        <v>500</v>
      </c>
      <c r="C15" s="14" t="s">
        <v>66</v>
      </c>
      <c r="D15" s="15" t="s">
        <v>434</v>
      </c>
      <c r="E15" s="16" t="s">
        <v>207</v>
      </c>
      <c r="F15" s="14" t="s">
        <v>208</v>
      </c>
      <c r="G15" s="17">
        <v>303816.33</v>
      </c>
      <c r="H15" s="17">
        <f>+Tabla2[[#This Row],[Monto Facturado DOP]]</f>
        <v>303816.33</v>
      </c>
      <c r="I15" s="17">
        <f>+Tabla2[[#This Row],[Monto Facturado DOP]]-Tabla2[[#This Row],[Monto Pagado DOP]]</f>
        <v>0</v>
      </c>
      <c r="J15" s="17" t="s">
        <v>29</v>
      </c>
      <c r="K15" s="15">
        <f>+Tabla2[[#This Row],[Fecha de Documento]]+15</f>
        <v>44980</v>
      </c>
    </row>
    <row r="16" spans="1:11" s="24" customFormat="1" ht="126" x14ac:dyDescent="0.25">
      <c r="A16" s="14" t="s">
        <v>563</v>
      </c>
      <c r="B16" s="15" t="s">
        <v>500</v>
      </c>
      <c r="C16" s="14" t="s">
        <v>66</v>
      </c>
      <c r="D16" s="15" t="s">
        <v>435</v>
      </c>
      <c r="E16" s="16" t="s">
        <v>207</v>
      </c>
      <c r="F16" s="14" t="s">
        <v>208</v>
      </c>
      <c r="G16" s="17">
        <v>1129474.6200000001</v>
      </c>
      <c r="H16" s="17">
        <f>+Tabla2[[#This Row],[Monto Facturado DOP]]</f>
        <v>1129474.6200000001</v>
      </c>
      <c r="I16" s="17">
        <f>+Tabla2[[#This Row],[Monto Facturado DOP]]-Tabla2[[#This Row],[Monto Pagado DOP]]</f>
        <v>0</v>
      </c>
      <c r="J16" s="17" t="s">
        <v>29</v>
      </c>
      <c r="K16" s="15">
        <f>+Tabla2[[#This Row],[Fecha de Documento]]+15</f>
        <v>44980</v>
      </c>
    </row>
    <row r="17" spans="1:11" s="24" customFormat="1" ht="126" x14ac:dyDescent="0.25">
      <c r="A17" s="14" t="s">
        <v>564</v>
      </c>
      <c r="B17" s="15" t="s">
        <v>501</v>
      </c>
      <c r="C17" s="14" t="s">
        <v>67</v>
      </c>
      <c r="D17" s="15" t="s">
        <v>436</v>
      </c>
      <c r="E17" s="16" t="s">
        <v>209</v>
      </c>
      <c r="F17" s="14" t="s">
        <v>210</v>
      </c>
      <c r="G17" s="17">
        <v>7691473.25</v>
      </c>
      <c r="H17" s="17">
        <f>+Tabla2[[#This Row],[Monto Facturado DOP]]</f>
        <v>7691473.25</v>
      </c>
      <c r="I17" s="17">
        <f>+Tabla2[[#This Row],[Monto Facturado DOP]]-Tabla2[[#This Row],[Monto Pagado DOP]]</f>
        <v>0</v>
      </c>
      <c r="J17" s="17" t="s">
        <v>29</v>
      </c>
      <c r="K17" s="15">
        <f>+Tabla2[[#This Row],[Fecha de Documento]]+15</f>
        <v>45000</v>
      </c>
    </row>
    <row r="18" spans="1:11" s="24" customFormat="1" ht="126" x14ac:dyDescent="0.25">
      <c r="A18" s="14" t="s">
        <v>565</v>
      </c>
      <c r="B18" s="15" t="s">
        <v>501</v>
      </c>
      <c r="C18" s="14" t="s">
        <v>67</v>
      </c>
      <c r="D18" s="15" t="s">
        <v>437</v>
      </c>
      <c r="E18" s="16" t="s">
        <v>209</v>
      </c>
      <c r="F18" s="14" t="s">
        <v>210</v>
      </c>
      <c r="G18" s="17">
        <v>8301521.0999999996</v>
      </c>
      <c r="H18" s="17">
        <f>+Tabla2[[#This Row],[Monto Facturado DOP]]</f>
        <v>8301521.0999999996</v>
      </c>
      <c r="I18" s="17">
        <f>+Tabla2[[#This Row],[Monto Facturado DOP]]-Tabla2[[#This Row],[Monto Pagado DOP]]</f>
        <v>0</v>
      </c>
      <c r="J18" s="17" t="s">
        <v>29</v>
      </c>
      <c r="K18" s="15">
        <f>+Tabla2[[#This Row],[Fecha de Documento]]+15</f>
        <v>45000</v>
      </c>
    </row>
    <row r="19" spans="1:11" s="24" customFormat="1" ht="126" x14ac:dyDescent="0.25">
      <c r="A19" s="14" t="s">
        <v>566</v>
      </c>
      <c r="B19" s="15" t="s">
        <v>453</v>
      </c>
      <c r="C19" s="14" t="s">
        <v>68</v>
      </c>
      <c r="D19" s="15" t="s">
        <v>438</v>
      </c>
      <c r="E19" s="16" t="s">
        <v>211</v>
      </c>
      <c r="F19" s="14" t="s">
        <v>212</v>
      </c>
      <c r="G19" s="17">
        <v>1291025.27</v>
      </c>
      <c r="H19" s="17">
        <f>+Tabla2[[#This Row],[Monto Facturado DOP]]</f>
        <v>1291025.27</v>
      </c>
      <c r="I19" s="17">
        <f>+Tabla2[[#This Row],[Monto Facturado DOP]]-Tabla2[[#This Row],[Monto Pagado DOP]]</f>
        <v>0</v>
      </c>
      <c r="J19" s="17" t="s">
        <v>29</v>
      </c>
      <c r="K19" s="15">
        <f>+Tabla2[[#This Row],[Fecha de Documento]]+15</f>
        <v>44973</v>
      </c>
    </row>
    <row r="20" spans="1:11" s="24" customFormat="1" ht="78.75" x14ac:dyDescent="0.25">
      <c r="A20" s="14" t="s">
        <v>511</v>
      </c>
      <c r="B20" s="15" t="s">
        <v>502</v>
      </c>
      <c r="C20" s="14" t="s">
        <v>69</v>
      </c>
      <c r="D20" s="15" t="s">
        <v>439</v>
      </c>
      <c r="E20" s="16" t="s">
        <v>213</v>
      </c>
      <c r="F20" s="14" t="s">
        <v>214</v>
      </c>
      <c r="G20" s="17">
        <v>81500</v>
      </c>
      <c r="H20" s="17">
        <f>+Tabla2[[#This Row],[Monto Facturado DOP]]</f>
        <v>81500</v>
      </c>
      <c r="I20" s="17">
        <f>+Tabla2[[#This Row],[Monto Facturado DOP]]-Tabla2[[#This Row],[Monto Pagado DOP]]</f>
        <v>0</v>
      </c>
      <c r="J20" s="17" t="s">
        <v>29</v>
      </c>
      <c r="K20" s="15">
        <f>+Tabla2[[#This Row],[Fecha de Documento]]+15</f>
        <v>44989</v>
      </c>
    </row>
    <row r="21" spans="1:11" s="24" customFormat="1" ht="78.75" x14ac:dyDescent="0.25">
      <c r="A21" s="14" t="s">
        <v>514</v>
      </c>
      <c r="B21" s="15" t="s">
        <v>498</v>
      </c>
      <c r="C21" s="14" t="s">
        <v>70</v>
      </c>
      <c r="D21" s="15" t="s">
        <v>440</v>
      </c>
      <c r="E21" s="16" t="s">
        <v>3</v>
      </c>
      <c r="F21" s="14" t="s">
        <v>215</v>
      </c>
      <c r="G21" s="17">
        <v>1485225.03</v>
      </c>
      <c r="H21" s="17">
        <f>+Tabla2[[#This Row],[Monto Facturado DOP]]</f>
        <v>1485225.03</v>
      </c>
      <c r="I21" s="17">
        <f>+Tabla2[[#This Row],[Monto Facturado DOP]]-Tabla2[[#This Row],[Monto Pagado DOP]]</f>
        <v>0</v>
      </c>
      <c r="J21" s="17" t="s">
        <v>29</v>
      </c>
      <c r="K21" s="15">
        <f>+Tabla2[[#This Row],[Fecha de Documento]]+15</f>
        <v>44992</v>
      </c>
    </row>
    <row r="22" spans="1:11" s="24" customFormat="1" ht="78.75" x14ac:dyDescent="0.25">
      <c r="A22" s="14" t="s">
        <v>567</v>
      </c>
      <c r="B22" s="15" t="s">
        <v>498</v>
      </c>
      <c r="C22" s="14" t="s">
        <v>71</v>
      </c>
      <c r="D22" s="15" t="s">
        <v>440</v>
      </c>
      <c r="E22" s="16" t="s">
        <v>3</v>
      </c>
      <c r="F22" s="14" t="s">
        <v>216</v>
      </c>
      <c r="G22" s="17">
        <v>29407</v>
      </c>
      <c r="H22" s="17">
        <f>+Tabla2[[#This Row],[Monto Facturado DOP]]</f>
        <v>29407</v>
      </c>
      <c r="I22" s="17">
        <f>+Tabla2[[#This Row],[Monto Facturado DOP]]-Tabla2[[#This Row],[Monto Pagado DOP]]</f>
        <v>0</v>
      </c>
      <c r="J22" s="17" t="s">
        <v>29</v>
      </c>
      <c r="K22" s="15">
        <f>+Tabla2[[#This Row],[Fecha de Documento]]+15</f>
        <v>44992</v>
      </c>
    </row>
    <row r="23" spans="1:11" s="24" customFormat="1" ht="94.5" x14ac:dyDescent="0.25">
      <c r="A23" s="14" t="s">
        <v>568</v>
      </c>
      <c r="B23" s="15" t="s">
        <v>498</v>
      </c>
      <c r="C23" s="14" t="s">
        <v>72</v>
      </c>
      <c r="D23" s="15" t="s">
        <v>58</v>
      </c>
      <c r="E23" s="16" t="s">
        <v>3</v>
      </c>
      <c r="F23" s="14" t="s">
        <v>217</v>
      </c>
      <c r="G23" s="17">
        <v>63134.5</v>
      </c>
      <c r="H23" s="17">
        <f>+Tabla2[[#This Row],[Monto Facturado DOP]]</f>
        <v>63134.5</v>
      </c>
      <c r="I23" s="17">
        <f>+Tabla2[[#This Row],[Monto Facturado DOP]]-Tabla2[[#This Row],[Monto Pagado DOP]]</f>
        <v>0</v>
      </c>
      <c r="J23" s="17" t="s">
        <v>29</v>
      </c>
      <c r="K23" s="15">
        <f>+Tabla2[[#This Row],[Fecha de Documento]]+15</f>
        <v>44992</v>
      </c>
    </row>
    <row r="24" spans="1:11" s="24" customFormat="1" ht="78.75" x14ac:dyDescent="0.25">
      <c r="A24" s="14" t="s">
        <v>569</v>
      </c>
      <c r="B24" s="15" t="s">
        <v>498</v>
      </c>
      <c r="C24" s="14" t="s">
        <v>73</v>
      </c>
      <c r="D24" s="15" t="s">
        <v>440</v>
      </c>
      <c r="E24" s="16" t="s">
        <v>3</v>
      </c>
      <c r="F24" s="14" t="s">
        <v>218</v>
      </c>
      <c r="G24" s="17">
        <v>389901.59</v>
      </c>
      <c r="H24" s="17">
        <f>+Tabla2[[#This Row],[Monto Facturado DOP]]</f>
        <v>389901.59</v>
      </c>
      <c r="I24" s="17">
        <f>+Tabla2[[#This Row],[Monto Facturado DOP]]-Tabla2[[#This Row],[Monto Pagado DOP]]</f>
        <v>0</v>
      </c>
      <c r="J24" s="17" t="s">
        <v>29</v>
      </c>
      <c r="K24" s="15">
        <f>+Tabla2[[#This Row],[Fecha de Documento]]+15</f>
        <v>44992</v>
      </c>
    </row>
    <row r="25" spans="1:11" s="24" customFormat="1" ht="78.75" x14ac:dyDescent="0.25">
      <c r="A25" s="14" t="s">
        <v>570</v>
      </c>
      <c r="B25" s="15" t="s">
        <v>455</v>
      </c>
      <c r="C25" s="14" t="s">
        <v>74</v>
      </c>
      <c r="D25" s="15" t="s">
        <v>59</v>
      </c>
      <c r="E25" s="16" t="s">
        <v>5</v>
      </c>
      <c r="F25" s="14" t="s">
        <v>219</v>
      </c>
      <c r="G25" s="17">
        <v>207519.58</v>
      </c>
      <c r="H25" s="17">
        <f>+Tabla2[[#This Row],[Monto Facturado DOP]]</f>
        <v>207519.58</v>
      </c>
      <c r="I25" s="17">
        <f>+Tabla2[[#This Row],[Monto Facturado DOP]]-Tabla2[[#This Row],[Monto Pagado DOP]]</f>
        <v>0</v>
      </c>
      <c r="J25" s="17" t="s">
        <v>29</v>
      </c>
      <c r="K25" s="15">
        <f>+Tabla2[[#This Row],[Fecha de Documento]]+15</f>
        <v>44975</v>
      </c>
    </row>
    <row r="26" spans="1:11" s="24" customFormat="1" ht="110.25" x14ac:dyDescent="0.25">
      <c r="A26" s="14" t="s">
        <v>571</v>
      </c>
      <c r="B26" s="15" t="s">
        <v>456</v>
      </c>
      <c r="C26" s="14" t="s">
        <v>75</v>
      </c>
      <c r="D26" s="15" t="s">
        <v>441</v>
      </c>
      <c r="E26" s="16" t="s">
        <v>220</v>
      </c>
      <c r="F26" s="14" t="s">
        <v>221</v>
      </c>
      <c r="G26" s="17">
        <v>58341.09</v>
      </c>
      <c r="H26" s="17">
        <f>+Tabla2[[#This Row],[Monto Facturado DOP]]</f>
        <v>58341.09</v>
      </c>
      <c r="I26" s="17">
        <f>+Tabla2[[#This Row],[Monto Facturado DOP]]-Tabla2[[#This Row],[Monto Pagado DOP]]</f>
        <v>0</v>
      </c>
      <c r="J26" s="17" t="s">
        <v>29</v>
      </c>
      <c r="K26" s="15">
        <f>+Tabla2[[#This Row],[Fecha de Documento]]+15</f>
        <v>44974</v>
      </c>
    </row>
    <row r="27" spans="1:11" s="24" customFormat="1" ht="157.5" x14ac:dyDescent="0.25">
      <c r="A27" s="14" t="s">
        <v>572</v>
      </c>
      <c r="B27" s="15" t="s">
        <v>453</v>
      </c>
      <c r="C27" s="14" t="s">
        <v>76</v>
      </c>
      <c r="D27" s="15" t="s">
        <v>14</v>
      </c>
      <c r="E27" s="16" t="s">
        <v>222</v>
      </c>
      <c r="F27" s="14" t="s">
        <v>223</v>
      </c>
      <c r="G27" s="17">
        <v>4580005.2</v>
      </c>
      <c r="H27" s="17">
        <f>+Tabla2[[#This Row],[Monto Facturado DOP]]</f>
        <v>4580005.2</v>
      </c>
      <c r="I27" s="17">
        <f>+Tabla2[[#This Row],[Monto Facturado DOP]]-Tabla2[[#This Row],[Monto Pagado DOP]]</f>
        <v>0</v>
      </c>
      <c r="J27" s="17" t="s">
        <v>29</v>
      </c>
      <c r="K27" s="15">
        <f>+Tabla2[[#This Row],[Fecha de Documento]]+15</f>
        <v>44973</v>
      </c>
    </row>
    <row r="28" spans="1:11" s="24" customFormat="1" ht="94.5" x14ac:dyDescent="0.25">
      <c r="A28" s="14" t="s">
        <v>573</v>
      </c>
      <c r="B28" s="15" t="s">
        <v>497</v>
      </c>
      <c r="C28" s="14" t="s">
        <v>77</v>
      </c>
      <c r="D28" s="15" t="s">
        <v>442</v>
      </c>
      <c r="E28" s="16" t="s">
        <v>224</v>
      </c>
      <c r="F28" s="14" t="s">
        <v>225</v>
      </c>
      <c r="G28" s="17">
        <v>23600</v>
      </c>
      <c r="H28" s="17">
        <f>+Tabla2[[#This Row],[Monto Facturado DOP]]</f>
        <v>23600</v>
      </c>
      <c r="I28" s="17">
        <f>+Tabla2[[#This Row],[Monto Facturado DOP]]-Tabla2[[#This Row],[Monto Pagado DOP]]</f>
        <v>0</v>
      </c>
      <c r="J28" s="17" t="s">
        <v>29</v>
      </c>
      <c r="K28" s="15">
        <f>+Tabla2[[#This Row],[Fecha de Documento]]+15</f>
        <v>44981</v>
      </c>
    </row>
    <row r="29" spans="1:11" s="24" customFormat="1" ht="94.5" x14ac:dyDescent="0.25">
      <c r="A29" s="14" t="s">
        <v>510</v>
      </c>
      <c r="B29" s="15" t="s">
        <v>497</v>
      </c>
      <c r="C29" s="14" t="s">
        <v>77</v>
      </c>
      <c r="D29" s="15" t="s">
        <v>443</v>
      </c>
      <c r="E29" s="16" t="s">
        <v>224</v>
      </c>
      <c r="F29" s="14" t="s">
        <v>225</v>
      </c>
      <c r="G29" s="17">
        <v>23600</v>
      </c>
      <c r="H29" s="17">
        <f>+Tabla2[[#This Row],[Monto Facturado DOP]]</f>
        <v>23600</v>
      </c>
      <c r="I29" s="17">
        <f>+Tabla2[[#This Row],[Monto Facturado DOP]]-Tabla2[[#This Row],[Monto Pagado DOP]]</f>
        <v>0</v>
      </c>
      <c r="J29" s="17" t="s">
        <v>29</v>
      </c>
      <c r="K29" s="15">
        <f>+Tabla2[[#This Row],[Fecha de Documento]]+15</f>
        <v>44981</v>
      </c>
    </row>
    <row r="30" spans="1:11" s="24" customFormat="1" ht="94.5" x14ac:dyDescent="0.25">
      <c r="A30" s="14" t="s">
        <v>574</v>
      </c>
      <c r="B30" s="15" t="s">
        <v>497</v>
      </c>
      <c r="C30" s="14" t="s">
        <v>77</v>
      </c>
      <c r="D30" s="15" t="s">
        <v>444</v>
      </c>
      <c r="E30" s="16" t="s">
        <v>224</v>
      </c>
      <c r="F30" s="14" t="s">
        <v>225</v>
      </c>
      <c r="G30" s="17">
        <v>23600</v>
      </c>
      <c r="H30" s="17">
        <f>+Tabla2[[#This Row],[Monto Facturado DOP]]</f>
        <v>23600</v>
      </c>
      <c r="I30" s="17">
        <f>+Tabla2[[#This Row],[Monto Facturado DOP]]-Tabla2[[#This Row],[Monto Pagado DOP]]</f>
        <v>0</v>
      </c>
      <c r="J30" s="17" t="s">
        <v>29</v>
      </c>
      <c r="K30" s="15">
        <f>+Tabla2[[#This Row],[Fecha de Documento]]+15</f>
        <v>44981</v>
      </c>
    </row>
    <row r="31" spans="1:11" s="24" customFormat="1" ht="94.5" x14ac:dyDescent="0.25">
      <c r="A31" s="14" t="s">
        <v>575</v>
      </c>
      <c r="B31" s="15" t="s">
        <v>497</v>
      </c>
      <c r="C31" s="14" t="s">
        <v>77</v>
      </c>
      <c r="D31" s="15" t="s">
        <v>7</v>
      </c>
      <c r="E31" s="16" t="s">
        <v>224</v>
      </c>
      <c r="F31" s="14" t="s">
        <v>225</v>
      </c>
      <c r="G31" s="17">
        <v>23600</v>
      </c>
      <c r="H31" s="17">
        <f>+Tabla2[[#This Row],[Monto Facturado DOP]]</f>
        <v>23600</v>
      </c>
      <c r="I31" s="17">
        <f>+Tabla2[[#This Row],[Monto Facturado DOP]]-Tabla2[[#This Row],[Monto Pagado DOP]]</f>
        <v>0</v>
      </c>
      <c r="J31" s="17" t="s">
        <v>29</v>
      </c>
      <c r="K31" s="15">
        <f>+Tabla2[[#This Row],[Fecha de Documento]]+15</f>
        <v>44981</v>
      </c>
    </row>
    <row r="32" spans="1:11" s="24" customFormat="1" ht="94.5" x14ac:dyDescent="0.25">
      <c r="A32" s="14" t="s">
        <v>576</v>
      </c>
      <c r="B32" s="15" t="s">
        <v>497</v>
      </c>
      <c r="C32" s="14" t="s">
        <v>77</v>
      </c>
      <c r="D32" s="15" t="s">
        <v>445</v>
      </c>
      <c r="E32" s="16" t="s">
        <v>224</v>
      </c>
      <c r="F32" s="14" t="s">
        <v>225</v>
      </c>
      <c r="G32" s="17">
        <v>23600</v>
      </c>
      <c r="H32" s="17">
        <f>+Tabla2[[#This Row],[Monto Facturado DOP]]</f>
        <v>23600</v>
      </c>
      <c r="I32" s="17">
        <f>+Tabla2[[#This Row],[Monto Facturado DOP]]-Tabla2[[#This Row],[Monto Pagado DOP]]</f>
        <v>0</v>
      </c>
      <c r="J32" s="17" t="s">
        <v>29</v>
      </c>
      <c r="K32" s="15">
        <f>+Tabla2[[#This Row],[Fecha de Documento]]+15</f>
        <v>44981</v>
      </c>
    </row>
    <row r="33" spans="1:11" s="24" customFormat="1" ht="126" x14ac:dyDescent="0.25">
      <c r="A33" s="14" t="s">
        <v>515</v>
      </c>
      <c r="B33" s="15" t="s">
        <v>497</v>
      </c>
      <c r="C33" s="14" t="s">
        <v>78</v>
      </c>
      <c r="D33" s="15" t="s">
        <v>446</v>
      </c>
      <c r="E33" s="16" t="s">
        <v>226</v>
      </c>
      <c r="F33" s="14" t="s">
        <v>227</v>
      </c>
      <c r="G33" s="17">
        <v>165183.48000000001</v>
      </c>
      <c r="H33" s="17">
        <f>+Tabla2[[#This Row],[Monto Facturado DOP]]</f>
        <v>165183.48000000001</v>
      </c>
      <c r="I33" s="17">
        <f>+Tabla2[[#This Row],[Monto Facturado DOP]]-Tabla2[[#This Row],[Monto Pagado DOP]]</f>
        <v>0</v>
      </c>
      <c r="J33" s="17" t="s">
        <v>29</v>
      </c>
      <c r="K33" s="15">
        <f>+Tabla2[[#This Row],[Fecha de Documento]]+15</f>
        <v>44981</v>
      </c>
    </row>
    <row r="34" spans="1:11" s="24" customFormat="1" ht="126" x14ac:dyDescent="0.25">
      <c r="A34" s="14" t="s">
        <v>509</v>
      </c>
      <c r="B34" s="15" t="s">
        <v>503</v>
      </c>
      <c r="C34" s="14" t="s">
        <v>79</v>
      </c>
      <c r="D34" s="15" t="s">
        <v>447</v>
      </c>
      <c r="E34" s="16" t="s">
        <v>228</v>
      </c>
      <c r="F34" s="14" t="s">
        <v>229</v>
      </c>
      <c r="G34" s="17">
        <v>59169.919999999998</v>
      </c>
      <c r="H34" s="17">
        <f>+Tabla2[[#This Row],[Monto Facturado DOP]]</f>
        <v>59169.919999999998</v>
      </c>
      <c r="I34" s="17">
        <f>+Tabla2[[#This Row],[Monto Facturado DOP]]-Tabla2[[#This Row],[Monto Pagado DOP]]</f>
        <v>0</v>
      </c>
      <c r="J34" s="17" t="s">
        <v>29</v>
      </c>
      <c r="K34" s="15">
        <f>+Tabla2[[#This Row],[Fecha de Documento]]+15</f>
        <v>44993</v>
      </c>
    </row>
    <row r="35" spans="1:11" s="24" customFormat="1" ht="110.25" x14ac:dyDescent="0.25">
      <c r="A35" s="14" t="s">
        <v>512</v>
      </c>
      <c r="B35" s="15" t="s">
        <v>499</v>
      </c>
      <c r="C35" s="14" t="s">
        <v>80</v>
      </c>
      <c r="D35" s="15" t="s">
        <v>448</v>
      </c>
      <c r="E35" s="16" t="s">
        <v>228</v>
      </c>
      <c r="F35" s="14" t="s">
        <v>230</v>
      </c>
      <c r="G35" s="17">
        <v>423030</v>
      </c>
      <c r="H35" s="17">
        <f>+Tabla2[[#This Row],[Monto Facturado DOP]]</f>
        <v>423030</v>
      </c>
      <c r="I35" s="17">
        <f>+Tabla2[[#This Row],[Monto Facturado DOP]]-Tabla2[[#This Row],[Monto Pagado DOP]]</f>
        <v>0</v>
      </c>
      <c r="J35" s="17" t="s">
        <v>29</v>
      </c>
      <c r="K35" s="15">
        <f>+Tabla2[[#This Row],[Fecha de Documento]]+15</f>
        <v>44994</v>
      </c>
    </row>
    <row r="36" spans="1:11" s="24" customFormat="1" ht="110.25" x14ac:dyDescent="0.25">
      <c r="A36" s="14" t="s">
        <v>513</v>
      </c>
      <c r="B36" s="15" t="s">
        <v>487</v>
      </c>
      <c r="C36" s="14" t="s">
        <v>81</v>
      </c>
      <c r="D36" s="15" t="s">
        <v>449</v>
      </c>
      <c r="E36" s="16" t="s">
        <v>231</v>
      </c>
      <c r="F36" s="14" t="s">
        <v>232</v>
      </c>
      <c r="G36" s="17">
        <v>103268.88</v>
      </c>
      <c r="H36" s="17">
        <f>+Tabla2[[#This Row],[Monto Facturado DOP]]</f>
        <v>103268.88</v>
      </c>
      <c r="I36" s="17">
        <f>+Tabla2[[#This Row],[Monto Facturado DOP]]-Tabla2[[#This Row],[Monto Pagado DOP]]</f>
        <v>0</v>
      </c>
      <c r="J36" s="17" t="s">
        <v>29</v>
      </c>
      <c r="K36" s="15">
        <f>+Tabla2[[#This Row],[Fecha de Documento]]+15</f>
        <v>44978</v>
      </c>
    </row>
    <row r="37" spans="1:11" s="24" customFormat="1" ht="110.25" x14ac:dyDescent="0.25">
      <c r="A37" s="14" t="s">
        <v>516</v>
      </c>
      <c r="B37" s="15" t="s">
        <v>502</v>
      </c>
      <c r="C37" s="14" t="s">
        <v>82</v>
      </c>
      <c r="D37" s="15" t="s">
        <v>439</v>
      </c>
      <c r="E37" s="16" t="s">
        <v>233</v>
      </c>
      <c r="F37" s="14" t="s">
        <v>234</v>
      </c>
      <c r="G37" s="17">
        <v>24485</v>
      </c>
      <c r="H37" s="17">
        <f>+Tabla2[[#This Row],[Monto Facturado DOP]]</f>
        <v>24485</v>
      </c>
      <c r="I37" s="17">
        <f>+Tabla2[[#This Row],[Monto Facturado DOP]]-Tabla2[[#This Row],[Monto Pagado DOP]]</f>
        <v>0</v>
      </c>
      <c r="J37" s="17" t="s">
        <v>29</v>
      </c>
      <c r="K37" s="15">
        <f>+Tabla2[[#This Row],[Fecha de Documento]]+15</f>
        <v>44989</v>
      </c>
    </row>
    <row r="38" spans="1:11" s="24" customFormat="1" ht="110.25" x14ac:dyDescent="0.25">
      <c r="A38" s="14" t="s">
        <v>517</v>
      </c>
      <c r="B38" s="15" t="s">
        <v>487</v>
      </c>
      <c r="C38" s="14" t="s">
        <v>83</v>
      </c>
      <c r="D38" s="15" t="s">
        <v>450</v>
      </c>
      <c r="E38" s="16" t="s">
        <v>235</v>
      </c>
      <c r="F38" s="14" t="s">
        <v>236</v>
      </c>
      <c r="G38" s="17">
        <v>824912.72</v>
      </c>
      <c r="H38" s="17">
        <f>+Tabla2[[#This Row],[Monto Facturado DOP]]</f>
        <v>824912.72</v>
      </c>
      <c r="I38" s="17">
        <f>+Tabla2[[#This Row],[Monto Facturado DOP]]-Tabla2[[#This Row],[Monto Pagado DOP]]</f>
        <v>0</v>
      </c>
      <c r="J38" s="17" t="s">
        <v>29</v>
      </c>
      <c r="K38" s="15">
        <f>+Tabla2[[#This Row],[Fecha de Documento]]+15</f>
        <v>44978</v>
      </c>
    </row>
    <row r="39" spans="1:11" s="24" customFormat="1" ht="110.25" x14ac:dyDescent="0.25">
      <c r="A39" s="14" t="s">
        <v>518</v>
      </c>
      <c r="B39" s="15" t="s">
        <v>503</v>
      </c>
      <c r="C39" s="14" t="s">
        <v>84</v>
      </c>
      <c r="D39" s="15" t="s">
        <v>451</v>
      </c>
      <c r="E39" s="16" t="s">
        <v>237</v>
      </c>
      <c r="F39" s="14" t="s">
        <v>238</v>
      </c>
      <c r="G39" s="17">
        <v>300000</v>
      </c>
      <c r="H39" s="17">
        <f>+Tabla2[[#This Row],[Monto Facturado DOP]]</f>
        <v>300000</v>
      </c>
      <c r="I39" s="17">
        <f>+Tabla2[[#This Row],[Monto Facturado DOP]]-Tabla2[[#This Row],[Monto Pagado DOP]]</f>
        <v>0</v>
      </c>
      <c r="J39" s="17" t="s">
        <v>29</v>
      </c>
      <c r="K39" s="15">
        <f>+Tabla2[[#This Row],[Fecha de Documento]]+15</f>
        <v>44993</v>
      </c>
    </row>
    <row r="40" spans="1:11" s="24" customFormat="1" ht="141.75" x14ac:dyDescent="0.25">
      <c r="A40" s="14" t="s">
        <v>519</v>
      </c>
      <c r="B40" s="15" t="s">
        <v>487</v>
      </c>
      <c r="C40" s="14" t="s">
        <v>85</v>
      </c>
      <c r="D40" s="15" t="s">
        <v>8</v>
      </c>
      <c r="E40" s="16" t="s">
        <v>239</v>
      </c>
      <c r="F40" s="14" t="s">
        <v>240</v>
      </c>
      <c r="G40" s="17">
        <v>187493.39</v>
      </c>
      <c r="H40" s="17">
        <f>+Tabla2[[#This Row],[Monto Facturado DOP]]</f>
        <v>187493.39</v>
      </c>
      <c r="I40" s="17">
        <f>+Tabla2[[#This Row],[Monto Facturado DOP]]-Tabla2[[#This Row],[Monto Pagado DOP]]</f>
        <v>0</v>
      </c>
      <c r="J40" s="17" t="s">
        <v>29</v>
      </c>
      <c r="K40" s="15">
        <f>+Tabla2[[#This Row],[Fecha de Documento]]+15</f>
        <v>44978</v>
      </c>
    </row>
    <row r="41" spans="1:11" s="24" customFormat="1" ht="126" x14ac:dyDescent="0.25">
      <c r="A41" s="14" t="s">
        <v>520</v>
      </c>
      <c r="B41" s="15" t="s">
        <v>501</v>
      </c>
      <c r="C41" s="14" t="s">
        <v>86</v>
      </c>
      <c r="D41" s="15" t="s">
        <v>434</v>
      </c>
      <c r="E41" s="16" t="s">
        <v>241</v>
      </c>
      <c r="F41" s="14" t="s">
        <v>242</v>
      </c>
      <c r="G41" s="17">
        <v>248267.28</v>
      </c>
      <c r="H41" s="17">
        <f>+Tabla2[[#This Row],[Monto Facturado DOP]]</f>
        <v>248267.28</v>
      </c>
      <c r="I41" s="17">
        <f>+Tabla2[[#This Row],[Monto Facturado DOP]]-Tabla2[[#This Row],[Monto Pagado DOP]]</f>
        <v>0</v>
      </c>
      <c r="J41" s="17" t="s">
        <v>29</v>
      </c>
      <c r="K41" s="15">
        <f>+Tabla2[[#This Row],[Fecha de Documento]]+15</f>
        <v>45000</v>
      </c>
    </row>
    <row r="42" spans="1:11" s="24" customFormat="1" ht="126" x14ac:dyDescent="0.25">
      <c r="A42" s="14" t="s">
        <v>47</v>
      </c>
      <c r="B42" s="15" t="s">
        <v>501</v>
      </c>
      <c r="C42" s="14" t="s">
        <v>86</v>
      </c>
      <c r="D42" s="15" t="s">
        <v>452</v>
      </c>
      <c r="E42" s="16" t="s">
        <v>241</v>
      </c>
      <c r="F42" s="14" t="s">
        <v>242</v>
      </c>
      <c r="G42" s="17">
        <v>688091.04</v>
      </c>
      <c r="H42" s="17">
        <f>+Tabla2[[#This Row],[Monto Facturado DOP]]</f>
        <v>688091.04</v>
      </c>
      <c r="I42" s="17">
        <f>+Tabla2[[#This Row],[Monto Facturado DOP]]-Tabla2[[#This Row],[Monto Pagado DOP]]</f>
        <v>0</v>
      </c>
      <c r="J42" s="17" t="s">
        <v>29</v>
      </c>
      <c r="K42" s="15">
        <f>+Tabla2[[#This Row],[Fecha de Documento]]+15</f>
        <v>45000</v>
      </c>
    </row>
    <row r="43" spans="1:11" s="24" customFormat="1" ht="138" customHeight="1" x14ac:dyDescent="0.25">
      <c r="A43" s="14" t="s">
        <v>521</v>
      </c>
      <c r="B43" s="15" t="s">
        <v>501</v>
      </c>
      <c r="C43" s="14" t="s">
        <v>86</v>
      </c>
      <c r="D43" s="15" t="s">
        <v>57</v>
      </c>
      <c r="E43" s="16" t="s">
        <v>241</v>
      </c>
      <c r="F43" s="14" t="s">
        <v>242</v>
      </c>
      <c r="G43" s="17">
        <v>820416.24</v>
      </c>
      <c r="H43" s="17">
        <f>+Tabla2[[#This Row],[Monto Facturado DOP]]</f>
        <v>820416.24</v>
      </c>
      <c r="I43" s="17">
        <f>+Tabla2[[#This Row],[Monto Facturado DOP]]-Tabla2[[#This Row],[Monto Pagado DOP]]</f>
        <v>0</v>
      </c>
      <c r="J43" s="17" t="s">
        <v>29</v>
      </c>
      <c r="K43" s="15">
        <f>+Tabla2[[#This Row],[Fecha de Documento]]+15</f>
        <v>45000</v>
      </c>
    </row>
    <row r="44" spans="1:11" s="24" customFormat="1" ht="110.25" x14ac:dyDescent="0.25">
      <c r="A44" s="14" t="s">
        <v>522</v>
      </c>
      <c r="B44" s="15" t="s">
        <v>500</v>
      </c>
      <c r="C44" s="14" t="s">
        <v>87</v>
      </c>
      <c r="D44" s="15" t="s">
        <v>453</v>
      </c>
      <c r="E44" s="16" t="s">
        <v>11</v>
      </c>
      <c r="F44" s="14" t="s">
        <v>243</v>
      </c>
      <c r="G44" s="17">
        <v>219165.66</v>
      </c>
      <c r="H44" s="17">
        <f>+Tabla2[[#This Row],[Monto Facturado DOP]]</f>
        <v>219165.66</v>
      </c>
      <c r="I44" s="17">
        <f>+Tabla2[[#This Row],[Monto Facturado DOP]]-Tabla2[[#This Row],[Monto Pagado DOP]]</f>
        <v>0</v>
      </c>
      <c r="J44" s="17" t="s">
        <v>29</v>
      </c>
      <c r="K44" s="15">
        <f>+Tabla2[[#This Row],[Fecha de Documento]]+15</f>
        <v>44980</v>
      </c>
    </row>
    <row r="45" spans="1:11" s="24" customFormat="1" ht="110.25" x14ac:dyDescent="0.25">
      <c r="A45" s="14" t="s">
        <v>523</v>
      </c>
      <c r="B45" s="15" t="s">
        <v>504</v>
      </c>
      <c r="C45" s="14" t="s">
        <v>88</v>
      </c>
      <c r="D45" s="15" t="s">
        <v>453</v>
      </c>
      <c r="E45" s="16" t="s">
        <v>12</v>
      </c>
      <c r="F45" s="14" t="s">
        <v>244</v>
      </c>
      <c r="G45" s="17">
        <v>950000</v>
      </c>
      <c r="H45" s="17">
        <f>+Tabla2[[#This Row],[Monto Facturado DOP]]</f>
        <v>950000</v>
      </c>
      <c r="I45" s="17">
        <f>+Tabla2[[#This Row],[Monto Facturado DOP]]-Tabla2[[#This Row],[Monto Pagado DOP]]</f>
        <v>0</v>
      </c>
      <c r="J45" s="17" t="s">
        <v>29</v>
      </c>
      <c r="K45" s="15">
        <f>+Tabla2[[#This Row],[Fecha de Documento]]+15</f>
        <v>44986</v>
      </c>
    </row>
    <row r="46" spans="1:11" s="24" customFormat="1" ht="126" x14ac:dyDescent="0.25">
      <c r="A46" s="14" t="s">
        <v>524</v>
      </c>
      <c r="B46" s="15" t="s">
        <v>453</v>
      </c>
      <c r="C46" s="14" t="s">
        <v>89</v>
      </c>
      <c r="D46" s="15" t="s">
        <v>454</v>
      </c>
      <c r="E46" s="16" t="s">
        <v>245</v>
      </c>
      <c r="F46" s="14" t="s">
        <v>246</v>
      </c>
      <c r="G46" s="17">
        <v>657600.03</v>
      </c>
      <c r="H46" s="17">
        <f>+Tabla2[[#This Row],[Monto Facturado DOP]]</f>
        <v>657600.03</v>
      </c>
      <c r="I46" s="17">
        <f>+Tabla2[[#This Row],[Monto Facturado DOP]]-Tabla2[[#This Row],[Monto Pagado DOP]]</f>
        <v>0</v>
      </c>
      <c r="J46" s="17" t="s">
        <v>29</v>
      </c>
      <c r="K46" s="15">
        <f>+Tabla2[[#This Row],[Fecha de Documento]]+15</f>
        <v>44973</v>
      </c>
    </row>
    <row r="47" spans="1:11" s="24" customFormat="1" ht="126" x14ac:dyDescent="0.25">
      <c r="A47" s="14" t="s">
        <v>525</v>
      </c>
      <c r="B47" s="15" t="s">
        <v>504</v>
      </c>
      <c r="C47" s="14" t="s">
        <v>90</v>
      </c>
      <c r="D47" s="15" t="s">
        <v>9</v>
      </c>
      <c r="E47" s="16" t="s">
        <v>247</v>
      </c>
      <c r="F47" s="14" t="s">
        <v>248</v>
      </c>
      <c r="G47" s="17">
        <v>123581.55</v>
      </c>
      <c r="H47" s="17">
        <f>+Tabla2[[#This Row],[Monto Facturado DOP]]</f>
        <v>123581.55</v>
      </c>
      <c r="I47" s="17">
        <f>+Tabla2[[#This Row],[Monto Facturado DOP]]-Tabla2[[#This Row],[Monto Pagado DOP]]</f>
        <v>0</v>
      </c>
      <c r="J47" s="17" t="s">
        <v>29</v>
      </c>
      <c r="K47" s="15">
        <f>+Tabla2[[#This Row],[Fecha de Documento]]+15</f>
        <v>44986</v>
      </c>
    </row>
    <row r="48" spans="1:11" s="24" customFormat="1" ht="126" x14ac:dyDescent="0.25">
      <c r="A48" s="14" t="s">
        <v>46</v>
      </c>
      <c r="B48" s="15" t="s">
        <v>499</v>
      </c>
      <c r="C48" s="14" t="s">
        <v>91</v>
      </c>
      <c r="D48" s="15" t="s">
        <v>455</v>
      </c>
      <c r="E48" s="16" t="s">
        <v>13</v>
      </c>
      <c r="F48" s="14" t="s">
        <v>249</v>
      </c>
      <c r="G48" s="17">
        <v>86950.58</v>
      </c>
      <c r="H48" s="17">
        <f>+Tabla2[[#This Row],[Monto Facturado DOP]]</f>
        <v>86950.58</v>
      </c>
      <c r="I48" s="17">
        <f>+Tabla2[[#This Row],[Monto Facturado DOP]]-Tabla2[[#This Row],[Monto Pagado DOP]]</f>
        <v>0</v>
      </c>
      <c r="J48" s="17" t="s">
        <v>29</v>
      </c>
      <c r="K48" s="15">
        <f>+Tabla2[[#This Row],[Fecha de Documento]]+15</f>
        <v>44994</v>
      </c>
    </row>
    <row r="49" spans="1:11" s="24" customFormat="1" ht="94.5" x14ac:dyDescent="0.25">
      <c r="A49" s="14" t="s">
        <v>526</v>
      </c>
      <c r="B49" s="15" t="s">
        <v>455</v>
      </c>
      <c r="C49" s="14" t="s">
        <v>92</v>
      </c>
      <c r="D49" s="15" t="s">
        <v>453</v>
      </c>
      <c r="E49" s="16" t="s">
        <v>13</v>
      </c>
      <c r="F49" s="14" t="s">
        <v>250</v>
      </c>
      <c r="G49" s="17">
        <v>566752.56000000006</v>
      </c>
      <c r="H49" s="17">
        <f>+Tabla2[[#This Row],[Monto Facturado DOP]]</f>
        <v>566752.56000000006</v>
      </c>
      <c r="I49" s="17">
        <f>+Tabla2[[#This Row],[Monto Facturado DOP]]-Tabla2[[#This Row],[Monto Pagado DOP]]</f>
        <v>0</v>
      </c>
      <c r="J49" s="17" t="s">
        <v>29</v>
      </c>
      <c r="K49" s="15">
        <f>+Tabla2[[#This Row],[Fecha de Documento]]+15</f>
        <v>44975</v>
      </c>
    </row>
    <row r="50" spans="1:11" s="24" customFormat="1" ht="94.5" x14ac:dyDescent="0.25">
      <c r="A50" s="14" t="s">
        <v>44</v>
      </c>
      <c r="B50" s="15" t="s">
        <v>503</v>
      </c>
      <c r="C50" s="14" t="s">
        <v>93</v>
      </c>
      <c r="D50" s="15" t="s">
        <v>456</v>
      </c>
      <c r="E50" s="16" t="s">
        <v>36</v>
      </c>
      <c r="F50" s="14" t="s">
        <v>251</v>
      </c>
      <c r="G50" s="17">
        <v>16315</v>
      </c>
      <c r="H50" s="17">
        <f>+Tabla2[[#This Row],[Monto Facturado DOP]]</f>
        <v>16315</v>
      </c>
      <c r="I50" s="17">
        <f>+Tabla2[[#This Row],[Monto Facturado DOP]]-Tabla2[[#This Row],[Monto Pagado DOP]]</f>
        <v>0</v>
      </c>
      <c r="J50" s="17" t="s">
        <v>29</v>
      </c>
      <c r="K50" s="15">
        <f>+Tabla2[[#This Row],[Fecha de Documento]]+15</f>
        <v>44993</v>
      </c>
    </row>
    <row r="51" spans="1:11" s="24" customFormat="1" ht="126" x14ac:dyDescent="0.25">
      <c r="A51" s="14" t="s">
        <v>527</v>
      </c>
      <c r="B51" s="15" t="s">
        <v>455</v>
      </c>
      <c r="C51" s="14" t="s">
        <v>94</v>
      </c>
      <c r="D51" s="15" t="s">
        <v>449</v>
      </c>
      <c r="E51" s="16" t="s">
        <v>252</v>
      </c>
      <c r="F51" s="14" t="s">
        <v>253</v>
      </c>
      <c r="G51" s="17">
        <v>133812</v>
      </c>
      <c r="H51" s="17">
        <f>+Tabla2[[#This Row],[Monto Facturado DOP]]</f>
        <v>133812</v>
      </c>
      <c r="I51" s="17">
        <f>+Tabla2[[#This Row],[Monto Facturado DOP]]-Tabla2[[#This Row],[Monto Pagado DOP]]</f>
        <v>0</v>
      </c>
      <c r="J51" s="17" t="s">
        <v>29</v>
      </c>
      <c r="K51" s="15">
        <f>+Tabla2[[#This Row],[Fecha de Documento]]+15</f>
        <v>44975</v>
      </c>
    </row>
    <row r="52" spans="1:11" s="24" customFormat="1" ht="110.25" x14ac:dyDescent="0.25">
      <c r="A52" s="14" t="s">
        <v>40</v>
      </c>
      <c r="B52" s="15" t="s">
        <v>505</v>
      </c>
      <c r="C52" s="14" t="s">
        <v>95</v>
      </c>
      <c r="D52" s="15" t="s">
        <v>6</v>
      </c>
      <c r="E52" s="16" t="s">
        <v>254</v>
      </c>
      <c r="F52" s="14" t="s">
        <v>255</v>
      </c>
      <c r="G52" s="17">
        <v>147500</v>
      </c>
      <c r="H52" s="17">
        <f>+Tabla2[[#This Row],[Monto Facturado DOP]]</f>
        <v>147500</v>
      </c>
      <c r="I52" s="17">
        <f>+Tabla2[[#This Row],[Monto Facturado DOP]]-Tabla2[[#This Row],[Monto Pagado DOP]]</f>
        <v>0</v>
      </c>
      <c r="J52" s="17" t="s">
        <v>29</v>
      </c>
      <c r="K52" s="15">
        <f>+Tabla2[[#This Row],[Fecha de Documento]]+15</f>
        <v>44985</v>
      </c>
    </row>
    <row r="53" spans="1:11" s="24" customFormat="1" ht="110.25" x14ac:dyDescent="0.25">
      <c r="A53" s="14" t="s">
        <v>528</v>
      </c>
      <c r="B53" s="15" t="s">
        <v>500</v>
      </c>
      <c r="C53" s="14" t="s">
        <v>96</v>
      </c>
      <c r="D53" s="15" t="s">
        <v>457</v>
      </c>
      <c r="E53" s="16" t="s">
        <v>254</v>
      </c>
      <c r="F53" s="14" t="s">
        <v>256</v>
      </c>
      <c r="G53" s="17">
        <v>884587</v>
      </c>
      <c r="H53" s="17">
        <f>+Tabla2[[#This Row],[Monto Facturado DOP]]</f>
        <v>884587</v>
      </c>
      <c r="I53" s="17">
        <f>+Tabla2[[#This Row],[Monto Facturado DOP]]-Tabla2[[#This Row],[Monto Pagado DOP]]</f>
        <v>0</v>
      </c>
      <c r="J53" s="17" t="s">
        <v>29</v>
      </c>
      <c r="K53" s="15">
        <f>+Tabla2[[#This Row],[Fecha de Documento]]+15</f>
        <v>44980</v>
      </c>
    </row>
    <row r="54" spans="1:11" s="24" customFormat="1" ht="94.5" x14ac:dyDescent="0.25">
      <c r="A54" s="14" t="s">
        <v>529</v>
      </c>
      <c r="B54" s="15" t="s">
        <v>456</v>
      </c>
      <c r="C54" s="14" t="s">
        <v>97</v>
      </c>
      <c r="D54" s="15" t="s">
        <v>458</v>
      </c>
      <c r="E54" s="16" t="s">
        <v>257</v>
      </c>
      <c r="F54" s="14" t="s">
        <v>258</v>
      </c>
      <c r="G54" s="17">
        <v>156879.79999999999</v>
      </c>
      <c r="H54" s="17">
        <f>+Tabla2[[#This Row],[Monto Facturado DOP]]</f>
        <v>156879.79999999999</v>
      </c>
      <c r="I54" s="17">
        <f>+Tabla2[[#This Row],[Monto Facturado DOP]]-Tabla2[[#This Row],[Monto Pagado DOP]]</f>
        <v>0</v>
      </c>
      <c r="J54" s="17" t="s">
        <v>29</v>
      </c>
      <c r="K54" s="15">
        <f>+Tabla2[[#This Row],[Fecha de Documento]]+15</f>
        <v>44974</v>
      </c>
    </row>
    <row r="55" spans="1:11" s="24" customFormat="1" ht="126" x14ac:dyDescent="0.25">
      <c r="A55" s="14" t="s">
        <v>530</v>
      </c>
      <c r="B55" s="15" t="s">
        <v>500</v>
      </c>
      <c r="C55" s="14" t="s">
        <v>98</v>
      </c>
      <c r="D55" s="15" t="s">
        <v>10</v>
      </c>
      <c r="E55" s="16" t="s">
        <v>17</v>
      </c>
      <c r="F55" s="14" t="s">
        <v>259</v>
      </c>
      <c r="G55" s="17">
        <v>52000</v>
      </c>
      <c r="H55" s="17">
        <f>+Tabla2[[#This Row],[Monto Facturado DOP]]</f>
        <v>52000</v>
      </c>
      <c r="I55" s="17">
        <f>+Tabla2[[#This Row],[Monto Facturado DOP]]-Tabla2[[#This Row],[Monto Pagado DOP]]</f>
        <v>0</v>
      </c>
      <c r="J55" s="17" t="s">
        <v>29</v>
      </c>
      <c r="K55" s="15">
        <f>+Tabla2[[#This Row],[Fecha de Documento]]+15</f>
        <v>44980</v>
      </c>
    </row>
    <row r="56" spans="1:11" s="24" customFormat="1" ht="94.5" x14ac:dyDescent="0.25">
      <c r="A56" s="14" t="s">
        <v>531</v>
      </c>
      <c r="B56" s="15" t="s">
        <v>503</v>
      </c>
      <c r="C56" s="14" t="s">
        <v>99</v>
      </c>
      <c r="D56" s="15" t="s">
        <v>459</v>
      </c>
      <c r="E56" s="16" t="s">
        <v>260</v>
      </c>
      <c r="F56" s="14" t="s">
        <v>261</v>
      </c>
      <c r="G56" s="17">
        <v>137473.35999999999</v>
      </c>
      <c r="H56" s="17">
        <f>+Tabla2[[#This Row],[Monto Facturado DOP]]</f>
        <v>137473.35999999999</v>
      </c>
      <c r="I56" s="17">
        <f>+Tabla2[[#This Row],[Monto Facturado DOP]]-Tabla2[[#This Row],[Monto Pagado DOP]]</f>
        <v>0</v>
      </c>
      <c r="J56" s="17" t="s">
        <v>29</v>
      </c>
      <c r="K56" s="15">
        <f>+Tabla2[[#This Row],[Fecha de Documento]]+15</f>
        <v>44993</v>
      </c>
    </row>
    <row r="57" spans="1:11" s="24" customFormat="1" ht="78.75" x14ac:dyDescent="0.25">
      <c r="A57" s="14" t="s">
        <v>532</v>
      </c>
      <c r="B57" s="15" t="s">
        <v>500</v>
      </c>
      <c r="C57" s="14" t="s">
        <v>100</v>
      </c>
      <c r="D57" s="15" t="s">
        <v>460</v>
      </c>
      <c r="E57" s="16" t="s">
        <v>260</v>
      </c>
      <c r="F57" s="14" t="s">
        <v>262</v>
      </c>
      <c r="G57" s="17">
        <v>65780</v>
      </c>
      <c r="H57" s="17">
        <f>+Tabla2[[#This Row],[Monto Facturado DOP]]</f>
        <v>65780</v>
      </c>
      <c r="I57" s="17">
        <f>+Tabla2[[#This Row],[Monto Facturado DOP]]-Tabla2[[#This Row],[Monto Pagado DOP]]</f>
        <v>0</v>
      </c>
      <c r="J57" s="17" t="s">
        <v>29</v>
      </c>
      <c r="K57" s="15">
        <f>+Tabla2[[#This Row],[Fecha de Documento]]+15</f>
        <v>44980</v>
      </c>
    </row>
    <row r="58" spans="1:11" s="24" customFormat="1" ht="63" x14ac:dyDescent="0.25">
      <c r="A58" s="14" t="s">
        <v>533</v>
      </c>
      <c r="B58" s="15" t="s">
        <v>506</v>
      </c>
      <c r="C58" s="14" t="s">
        <v>101</v>
      </c>
      <c r="D58" s="15" t="s">
        <v>461</v>
      </c>
      <c r="E58" s="16" t="s">
        <v>263</v>
      </c>
      <c r="F58" s="14" t="s">
        <v>264</v>
      </c>
      <c r="G58" s="17">
        <v>14950</v>
      </c>
      <c r="H58" s="17">
        <f>+Tabla2[[#This Row],[Monto Facturado DOP]]</f>
        <v>14950</v>
      </c>
      <c r="I58" s="17">
        <f>+Tabla2[[#This Row],[Monto Facturado DOP]]-Tabla2[[#This Row],[Monto Pagado DOP]]</f>
        <v>0</v>
      </c>
      <c r="J58" s="17" t="s">
        <v>29</v>
      </c>
      <c r="K58" s="15">
        <f>+Tabla2[[#This Row],[Fecha de Documento]]+15</f>
        <v>44988</v>
      </c>
    </row>
    <row r="59" spans="1:11" s="24" customFormat="1" ht="63" x14ac:dyDescent="0.25">
      <c r="A59" s="14" t="s">
        <v>534</v>
      </c>
      <c r="B59" s="15" t="s">
        <v>506</v>
      </c>
      <c r="C59" s="14" t="s">
        <v>101</v>
      </c>
      <c r="D59" s="15" t="s">
        <v>462</v>
      </c>
      <c r="E59" s="16" t="s">
        <v>263</v>
      </c>
      <c r="F59" s="14" t="s">
        <v>264</v>
      </c>
      <c r="G59" s="17">
        <v>10270</v>
      </c>
      <c r="H59" s="17">
        <f>+Tabla2[[#This Row],[Monto Facturado DOP]]</f>
        <v>10270</v>
      </c>
      <c r="I59" s="17">
        <f>+Tabla2[[#This Row],[Monto Facturado DOP]]-Tabla2[[#This Row],[Monto Pagado DOP]]</f>
        <v>0</v>
      </c>
      <c r="J59" s="17" t="s">
        <v>29</v>
      </c>
      <c r="K59" s="15">
        <f>+Tabla2[[#This Row],[Fecha de Documento]]+15</f>
        <v>44988</v>
      </c>
    </row>
    <row r="60" spans="1:11" s="24" customFormat="1" ht="63" x14ac:dyDescent="0.25">
      <c r="A60" s="14" t="s">
        <v>535</v>
      </c>
      <c r="B60" s="15" t="s">
        <v>506</v>
      </c>
      <c r="C60" s="14" t="s">
        <v>101</v>
      </c>
      <c r="D60" s="15" t="s">
        <v>6</v>
      </c>
      <c r="E60" s="16" t="s">
        <v>263</v>
      </c>
      <c r="F60" s="14" t="s">
        <v>264</v>
      </c>
      <c r="G60" s="17">
        <v>18720</v>
      </c>
      <c r="H60" s="17">
        <f>+Tabla2[[#This Row],[Monto Facturado DOP]]</f>
        <v>18720</v>
      </c>
      <c r="I60" s="17">
        <f>+Tabla2[[#This Row],[Monto Facturado DOP]]-Tabla2[[#This Row],[Monto Pagado DOP]]</f>
        <v>0</v>
      </c>
      <c r="J60" s="17" t="s">
        <v>29</v>
      </c>
      <c r="K60" s="15">
        <f>+Tabla2[[#This Row],[Fecha de Documento]]+15</f>
        <v>44988</v>
      </c>
    </row>
    <row r="61" spans="1:11" s="24" customFormat="1" ht="63" x14ac:dyDescent="0.25">
      <c r="A61" s="14" t="s">
        <v>536</v>
      </c>
      <c r="B61" s="15" t="s">
        <v>506</v>
      </c>
      <c r="C61" s="14" t="s">
        <v>101</v>
      </c>
      <c r="D61" s="15" t="s">
        <v>2</v>
      </c>
      <c r="E61" s="16" t="s">
        <v>263</v>
      </c>
      <c r="F61" s="14" t="s">
        <v>264</v>
      </c>
      <c r="G61" s="17">
        <v>18590</v>
      </c>
      <c r="H61" s="17">
        <f>+Tabla2[[#This Row],[Monto Facturado DOP]]</f>
        <v>18590</v>
      </c>
      <c r="I61" s="17">
        <f>+Tabla2[[#This Row],[Monto Facturado DOP]]-Tabla2[[#This Row],[Monto Pagado DOP]]</f>
        <v>0</v>
      </c>
      <c r="J61" s="17" t="s">
        <v>29</v>
      </c>
      <c r="K61" s="15">
        <f>+Tabla2[[#This Row],[Fecha de Documento]]+15</f>
        <v>44988</v>
      </c>
    </row>
    <row r="62" spans="1:11" s="24" customFormat="1" ht="63" x14ac:dyDescent="0.25">
      <c r="A62" s="14" t="s">
        <v>537</v>
      </c>
      <c r="B62" s="15" t="s">
        <v>506</v>
      </c>
      <c r="C62" s="14" t="s">
        <v>101</v>
      </c>
      <c r="D62" s="15" t="s">
        <v>450</v>
      </c>
      <c r="E62" s="16" t="s">
        <v>263</v>
      </c>
      <c r="F62" s="14" t="s">
        <v>264</v>
      </c>
      <c r="G62" s="17">
        <v>18265</v>
      </c>
      <c r="H62" s="17">
        <f>+Tabla2[[#This Row],[Monto Facturado DOP]]</f>
        <v>18265</v>
      </c>
      <c r="I62" s="17">
        <f>+Tabla2[[#This Row],[Monto Facturado DOP]]-Tabla2[[#This Row],[Monto Pagado DOP]]</f>
        <v>0</v>
      </c>
      <c r="J62" s="17" t="s">
        <v>29</v>
      </c>
      <c r="K62" s="15">
        <f>+Tabla2[[#This Row],[Fecha de Documento]]+15</f>
        <v>44988</v>
      </c>
    </row>
    <row r="63" spans="1:11" s="24" customFormat="1" ht="126" x14ac:dyDescent="0.25">
      <c r="A63" s="14" t="s">
        <v>538</v>
      </c>
      <c r="B63" s="15" t="s">
        <v>506</v>
      </c>
      <c r="C63" s="14" t="s">
        <v>102</v>
      </c>
      <c r="D63" s="15" t="s">
        <v>449</v>
      </c>
      <c r="E63" s="16" t="s">
        <v>265</v>
      </c>
      <c r="F63" s="14" t="s">
        <v>266</v>
      </c>
      <c r="G63" s="17">
        <v>39530</v>
      </c>
      <c r="H63" s="17">
        <f>+Tabla2[[#This Row],[Monto Facturado DOP]]</f>
        <v>39530</v>
      </c>
      <c r="I63" s="17">
        <f>+Tabla2[[#This Row],[Monto Facturado DOP]]-Tabla2[[#This Row],[Monto Pagado DOP]]</f>
        <v>0</v>
      </c>
      <c r="J63" s="17" t="s">
        <v>29</v>
      </c>
      <c r="K63" s="15">
        <f>+Tabla2[[#This Row],[Fecha de Documento]]+15</f>
        <v>44988</v>
      </c>
    </row>
    <row r="64" spans="1:11" s="24" customFormat="1" ht="94.5" x14ac:dyDescent="0.25">
      <c r="A64" s="14" t="s">
        <v>539</v>
      </c>
      <c r="B64" s="15" t="s">
        <v>503</v>
      </c>
      <c r="C64" s="14" t="s">
        <v>103</v>
      </c>
      <c r="D64" s="15" t="s">
        <v>8</v>
      </c>
      <c r="E64" s="16" t="s">
        <v>267</v>
      </c>
      <c r="F64" s="14" t="s">
        <v>268</v>
      </c>
      <c r="G64" s="17">
        <v>117280.01</v>
      </c>
      <c r="H64" s="17">
        <f>+Tabla2[[#This Row],[Monto Facturado DOP]]</f>
        <v>117280.01</v>
      </c>
      <c r="I64" s="17">
        <f>+Tabla2[[#This Row],[Monto Facturado DOP]]-Tabla2[[#This Row],[Monto Pagado DOP]]</f>
        <v>0</v>
      </c>
      <c r="J64" s="17" t="s">
        <v>29</v>
      </c>
      <c r="K64" s="15">
        <f>+Tabla2[[#This Row],[Fecha de Documento]]+15</f>
        <v>44993</v>
      </c>
    </row>
    <row r="65" spans="1:11" s="24" customFormat="1" ht="110.25" x14ac:dyDescent="0.25">
      <c r="A65" s="14" t="s">
        <v>45</v>
      </c>
      <c r="B65" s="15" t="s">
        <v>502</v>
      </c>
      <c r="C65" s="14" t="s">
        <v>104</v>
      </c>
      <c r="D65" s="15" t="s">
        <v>463</v>
      </c>
      <c r="E65" s="16" t="s">
        <v>269</v>
      </c>
      <c r="F65" s="14" t="s">
        <v>270</v>
      </c>
      <c r="G65" s="17">
        <v>54000</v>
      </c>
      <c r="H65" s="17">
        <f>+Tabla2[[#This Row],[Monto Facturado DOP]]</f>
        <v>54000</v>
      </c>
      <c r="I65" s="17">
        <f>+Tabla2[[#This Row],[Monto Facturado DOP]]-Tabla2[[#This Row],[Monto Pagado DOP]]</f>
        <v>0</v>
      </c>
      <c r="J65" s="17" t="s">
        <v>29</v>
      </c>
      <c r="K65" s="15">
        <f>+Tabla2[[#This Row],[Fecha de Documento]]+15</f>
        <v>44989</v>
      </c>
    </row>
    <row r="66" spans="1:11" s="24" customFormat="1" ht="126" x14ac:dyDescent="0.25">
      <c r="A66" s="14" t="s">
        <v>540</v>
      </c>
      <c r="B66" s="15" t="s">
        <v>507</v>
      </c>
      <c r="C66" s="14" t="s">
        <v>105</v>
      </c>
      <c r="D66" s="15" t="s">
        <v>446</v>
      </c>
      <c r="E66" s="16" t="s">
        <v>271</v>
      </c>
      <c r="F66" s="14" t="s">
        <v>272</v>
      </c>
      <c r="G66" s="17">
        <v>1404</v>
      </c>
      <c r="H66" s="17">
        <f>+Tabla2[[#This Row],[Monto Facturado DOP]]</f>
        <v>1404</v>
      </c>
      <c r="I66" s="17">
        <f>+Tabla2[[#This Row],[Monto Facturado DOP]]-Tabla2[[#This Row],[Monto Pagado DOP]]</f>
        <v>0</v>
      </c>
      <c r="J66" s="17" t="s">
        <v>29</v>
      </c>
      <c r="K66" s="15">
        <f>+Tabla2[[#This Row],[Fecha de Documento]]+15</f>
        <v>44996</v>
      </c>
    </row>
    <row r="67" spans="1:11" s="24" customFormat="1" ht="94.5" x14ac:dyDescent="0.25">
      <c r="A67" s="14" t="s">
        <v>53</v>
      </c>
      <c r="B67" s="15" t="s">
        <v>500</v>
      </c>
      <c r="C67" s="14" t="s">
        <v>106</v>
      </c>
      <c r="D67" s="15" t="s">
        <v>464</v>
      </c>
      <c r="E67" s="16" t="s">
        <v>273</v>
      </c>
      <c r="F67" s="14" t="s">
        <v>274</v>
      </c>
      <c r="G67" s="17">
        <v>14012.5</v>
      </c>
      <c r="H67" s="17">
        <f>+Tabla2[[#This Row],[Monto Facturado DOP]]</f>
        <v>14012.5</v>
      </c>
      <c r="I67" s="17">
        <f>+Tabla2[[#This Row],[Monto Facturado DOP]]-Tabla2[[#This Row],[Monto Pagado DOP]]</f>
        <v>0</v>
      </c>
      <c r="J67" s="17" t="s">
        <v>29</v>
      </c>
      <c r="K67" s="15">
        <f>+Tabla2[[#This Row],[Fecha de Documento]]+15</f>
        <v>44980</v>
      </c>
    </row>
    <row r="68" spans="1:11" s="24" customFormat="1" ht="126" x14ac:dyDescent="0.25">
      <c r="A68" s="14" t="s">
        <v>541</v>
      </c>
      <c r="B68" s="15" t="s">
        <v>503</v>
      </c>
      <c r="C68" s="14" t="s">
        <v>107</v>
      </c>
      <c r="D68" s="15" t="s">
        <v>465</v>
      </c>
      <c r="E68" s="16" t="s">
        <v>275</v>
      </c>
      <c r="F68" s="14" t="s">
        <v>276</v>
      </c>
      <c r="G68" s="17">
        <v>240000</v>
      </c>
      <c r="H68" s="17">
        <f>+Tabla2[[#This Row],[Monto Facturado DOP]]</f>
        <v>240000</v>
      </c>
      <c r="I68" s="17">
        <f>+Tabla2[[#This Row],[Monto Facturado DOP]]-Tabla2[[#This Row],[Monto Pagado DOP]]</f>
        <v>0</v>
      </c>
      <c r="J68" s="17" t="s">
        <v>29</v>
      </c>
      <c r="K68" s="15">
        <f>+Tabla2[[#This Row],[Fecha de Documento]]+15</f>
        <v>44993</v>
      </c>
    </row>
    <row r="69" spans="1:11" s="24" customFormat="1" ht="110.25" x14ac:dyDescent="0.25">
      <c r="A69" s="14" t="s">
        <v>542</v>
      </c>
      <c r="B69" s="15" t="s">
        <v>499</v>
      </c>
      <c r="C69" s="14" t="s">
        <v>108</v>
      </c>
      <c r="D69" s="15" t="s">
        <v>1</v>
      </c>
      <c r="E69" s="16" t="s">
        <v>277</v>
      </c>
      <c r="F69" s="14" t="s">
        <v>278</v>
      </c>
      <c r="G69" s="17">
        <v>19558.5</v>
      </c>
      <c r="H69" s="17">
        <f>+Tabla2[[#This Row],[Monto Facturado DOP]]</f>
        <v>19558.5</v>
      </c>
      <c r="I69" s="17">
        <f>+Tabla2[[#This Row],[Monto Facturado DOP]]-Tabla2[[#This Row],[Monto Pagado DOP]]</f>
        <v>0</v>
      </c>
      <c r="J69" s="17" t="s">
        <v>29</v>
      </c>
      <c r="K69" s="15">
        <f>+Tabla2[[#This Row],[Fecha de Documento]]+15</f>
        <v>44994</v>
      </c>
    </row>
    <row r="70" spans="1:11" s="24" customFormat="1" ht="141.75" x14ac:dyDescent="0.25">
      <c r="A70" s="14" t="s">
        <v>543</v>
      </c>
      <c r="B70" s="15" t="s">
        <v>456</v>
      </c>
      <c r="C70" s="14" t="s">
        <v>109</v>
      </c>
      <c r="D70" s="15" t="s">
        <v>444</v>
      </c>
      <c r="E70" s="16" t="s">
        <v>277</v>
      </c>
      <c r="F70" s="14" t="s">
        <v>279</v>
      </c>
      <c r="G70" s="17">
        <v>157334.12</v>
      </c>
      <c r="H70" s="17">
        <f>+Tabla2[[#This Row],[Monto Facturado DOP]]</f>
        <v>157334.12</v>
      </c>
      <c r="I70" s="17">
        <f>+Tabla2[[#This Row],[Monto Facturado DOP]]-Tabla2[[#This Row],[Monto Pagado DOP]]</f>
        <v>0</v>
      </c>
      <c r="J70" s="17" t="s">
        <v>29</v>
      </c>
      <c r="K70" s="15">
        <f>+Tabla2[[#This Row],[Fecha de Documento]]+15</f>
        <v>44974</v>
      </c>
    </row>
    <row r="71" spans="1:11" s="24" customFormat="1" ht="141.75" x14ac:dyDescent="0.25">
      <c r="A71" s="14" t="s">
        <v>55</v>
      </c>
      <c r="B71" s="15" t="s">
        <v>456</v>
      </c>
      <c r="C71" s="14" t="s">
        <v>109</v>
      </c>
      <c r="D71" s="15" t="s">
        <v>1</v>
      </c>
      <c r="E71" s="16" t="s">
        <v>277</v>
      </c>
      <c r="F71" s="14" t="s">
        <v>279</v>
      </c>
      <c r="G71" s="17">
        <v>65608</v>
      </c>
      <c r="H71" s="17">
        <f>+Tabla2[[#This Row],[Monto Facturado DOP]]</f>
        <v>65608</v>
      </c>
      <c r="I71" s="17">
        <f>+Tabla2[[#This Row],[Monto Facturado DOP]]-Tabla2[[#This Row],[Monto Pagado DOP]]</f>
        <v>0</v>
      </c>
      <c r="J71" s="17" t="s">
        <v>29</v>
      </c>
      <c r="K71" s="15">
        <f>+Tabla2[[#This Row],[Fecha de Documento]]+15</f>
        <v>44974</v>
      </c>
    </row>
    <row r="72" spans="1:11" s="24" customFormat="1" ht="78.75" x14ac:dyDescent="0.25">
      <c r="A72" s="14" t="s">
        <v>544</v>
      </c>
      <c r="B72" s="15" t="s">
        <v>502</v>
      </c>
      <c r="C72" s="14" t="s">
        <v>110</v>
      </c>
      <c r="D72" s="15" t="s">
        <v>466</v>
      </c>
      <c r="E72" s="16" t="s">
        <v>280</v>
      </c>
      <c r="F72" s="14" t="s">
        <v>281</v>
      </c>
      <c r="G72" s="17">
        <v>56934.400000000001</v>
      </c>
      <c r="H72" s="17">
        <f>+Tabla2[[#This Row],[Monto Facturado DOP]]</f>
        <v>56934.400000000001</v>
      </c>
      <c r="I72" s="17">
        <f>+Tabla2[[#This Row],[Monto Facturado DOP]]-Tabla2[[#This Row],[Monto Pagado DOP]]</f>
        <v>0</v>
      </c>
      <c r="J72" s="17" t="s">
        <v>29</v>
      </c>
      <c r="K72" s="15">
        <f>+Tabla2[[#This Row],[Fecha de Documento]]+15</f>
        <v>44989</v>
      </c>
    </row>
    <row r="73" spans="1:11" s="24" customFormat="1" ht="126" x14ac:dyDescent="0.25">
      <c r="A73" s="14" t="s">
        <v>545</v>
      </c>
      <c r="B73" s="15" t="s">
        <v>500</v>
      </c>
      <c r="C73" s="14" t="s">
        <v>111</v>
      </c>
      <c r="D73" s="15" t="s">
        <v>466</v>
      </c>
      <c r="E73" s="16" t="s">
        <v>282</v>
      </c>
      <c r="F73" s="14" t="s">
        <v>283</v>
      </c>
      <c r="G73" s="17">
        <v>1170116.8700000001</v>
      </c>
      <c r="H73" s="17">
        <f>+Tabla2[[#This Row],[Monto Facturado DOP]]</f>
        <v>1170116.8700000001</v>
      </c>
      <c r="I73" s="17">
        <f>+Tabla2[[#This Row],[Monto Facturado DOP]]-Tabla2[[#This Row],[Monto Pagado DOP]]</f>
        <v>0</v>
      </c>
      <c r="J73" s="17" t="s">
        <v>29</v>
      </c>
      <c r="K73" s="15">
        <f>+Tabla2[[#This Row],[Fecha de Documento]]+15</f>
        <v>44980</v>
      </c>
    </row>
    <row r="74" spans="1:11" s="24" customFormat="1" ht="110.25" x14ac:dyDescent="0.25">
      <c r="A74" s="14" t="s">
        <v>546</v>
      </c>
      <c r="B74" s="15" t="s">
        <v>455</v>
      </c>
      <c r="C74" s="14" t="s">
        <v>112</v>
      </c>
      <c r="D74" s="15" t="s">
        <v>432</v>
      </c>
      <c r="E74" s="16" t="s">
        <v>282</v>
      </c>
      <c r="F74" s="14" t="s">
        <v>284</v>
      </c>
      <c r="G74" s="17">
        <v>909779.81</v>
      </c>
      <c r="H74" s="17">
        <f>+Tabla2[[#This Row],[Monto Facturado DOP]]</f>
        <v>909779.81</v>
      </c>
      <c r="I74" s="17">
        <f>+Tabla2[[#This Row],[Monto Facturado DOP]]-Tabla2[[#This Row],[Monto Pagado DOP]]</f>
        <v>0</v>
      </c>
      <c r="J74" s="17" t="s">
        <v>29</v>
      </c>
      <c r="K74" s="15">
        <f>+Tabla2[[#This Row],[Fecha de Documento]]+15</f>
        <v>44975</v>
      </c>
    </row>
    <row r="75" spans="1:11" s="24" customFormat="1" ht="141.75" x14ac:dyDescent="0.25">
      <c r="A75" s="14" t="s">
        <v>547</v>
      </c>
      <c r="B75" s="15" t="s">
        <v>504</v>
      </c>
      <c r="C75" s="14" t="s">
        <v>113</v>
      </c>
      <c r="D75" s="15" t="s">
        <v>448</v>
      </c>
      <c r="E75" s="16" t="s">
        <v>282</v>
      </c>
      <c r="F75" s="14" t="s">
        <v>285</v>
      </c>
      <c r="G75" s="17">
        <v>1025971.18</v>
      </c>
      <c r="H75" s="17">
        <f>+Tabla2[[#This Row],[Monto Facturado DOP]]</f>
        <v>1025971.18</v>
      </c>
      <c r="I75" s="17">
        <f>+Tabla2[[#This Row],[Monto Facturado DOP]]-Tabla2[[#This Row],[Monto Pagado DOP]]</f>
        <v>0</v>
      </c>
      <c r="J75" s="17" t="s">
        <v>29</v>
      </c>
      <c r="K75" s="15">
        <f>+Tabla2[[#This Row],[Fecha de Documento]]+15</f>
        <v>44986</v>
      </c>
    </row>
    <row r="76" spans="1:11" s="24" customFormat="1" ht="126" x14ac:dyDescent="0.25">
      <c r="A76" s="14" t="s">
        <v>56</v>
      </c>
      <c r="B76" s="15" t="s">
        <v>501</v>
      </c>
      <c r="C76" s="14" t="s">
        <v>114</v>
      </c>
      <c r="D76" s="15" t="s">
        <v>448</v>
      </c>
      <c r="E76" s="16" t="s">
        <v>286</v>
      </c>
      <c r="F76" s="14" t="s">
        <v>287</v>
      </c>
      <c r="G76" s="17">
        <v>958339.36</v>
      </c>
      <c r="H76" s="17">
        <f>+Tabla2[[#This Row],[Monto Facturado DOP]]</f>
        <v>958339.36</v>
      </c>
      <c r="I76" s="17">
        <f>+Tabla2[[#This Row],[Monto Facturado DOP]]-Tabla2[[#This Row],[Monto Pagado DOP]]</f>
        <v>0</v>
      </c>
      <c r="J76" s="17" t="s">
        <v>29</v>
      </c>
      <c r="K76" s="15">
        <f>+Tabla2[[#This Row],[Fecha de Documento]]+15</f>
        <v>45000</v>
      </c>
    </row>
    <row r="77" spans="1:11" s="24" customFormat="1" ht="110.25" x14ac:dyDescent="0.25">
      <c r="A77" s="14" t="s">
        <v>548</v>
      </c>
      <c r="B77" s="15" t="s">
        <v>506</v>
      </c>
      <c r="C77" s="14" t="s">
        <v>115</v>
      </c>
      <c r="D77" s="15" t="s">
        <v>458</v>
      </c>
      <c r="E77" s="16" t="s">
        <v>288</v>
      </c>
      <c r="F77" s="14" t="s">
        <v>289</v>
      </c>
      <c r="G77" s="17">
        <v>59000</v>
      </c>
      <c r="H77" s="17">
        <f>+Tabla2[[#This Row],[Monto Facturado DOP]]</f>
        <v>59000</v>
      </c>
      <c r="I77" s="17">
        <f>+Tabla2[[#This Row],[Monto Facturado DOP]]-Tabla2[[#This Row],[Monto Pagado DOP]]</f>
        <v>0</v>
      </c>
      <c r="J77" s="17" t="s">
        <v>29</v>
      </c>
      <c r="K77" s="15">
        <f>+Tabla2[[#This Row],[Fecha de Documento]]+15</f>
        <v>44988</v>
      </c>
    </row>
    <row r="78" spans="1:11" s="24" customFormat="1" ht="110.25" x14ac:dyDescent="0.25">
      <c r="A78" s="14" t="s">
        <v>549</v>
      </c>
      <c r="B78" s="15" t="s">
        <v>506</v>
      </c>
      <c r="C78" s="14" t="s">
        <v>115</v>
      </c>
      <c r="D78" s="15" t="s">
        <v>465</v>
      </c>
      <c r="E78" s="16" t="s">
        <v>288</v>
      </c>
      <c r="F78" s="14" t="s">
        <v>289</v>
      </c>
      <c r="G78" s="17">
        <v>448608.86</v>
      </c>
      <c r="H78" s="17">
        <f>+Tabla2[[#This Row],[Monto Facturado DOP]]</f>
        <v>448608.86</v>
      </c>
      <c r="I78" s="17">
        <f>+Tabla2[[#This Row],[Monto Facturado DOP]]-Tabla2[[#This Row],[Monto Pagado DOP]]</f>
        <v>0</v>
      </c>
      <c r="J78" s="17" t="s">
        <v>29</v>
      </c>
      <c r="K78" s="15">
        <f>+Tabla2[[#This Row],[Fecha de Documento]]+15</f>
        <v>44988</v>
      </c>
    </row>
    <row r="79" spans="1:11" s="24" customFormat="1" ht="126" x14ac:dyDescent="0.25">
      <c r="A79" s="14" t="s">
        <v>550</v>
      </c>
      <c r="B79" s="15" t="s">
        <v>455</v>
      </c>
      <c r="C79" s="14" t="s">
        <v>116</v>
      </c>
      <c r="D79" s="15" t="s">
        <v>467</v>
      </c>
      <c r="E79" s="16" t="s">
        <v>290</v>
      </c>
      <c r="F79" s="14" t="s">
        <v>291</v>
      </c>
      <c r="G79" s="17">
        <v>19008</v>
      </c>
      <c r="H79" s="17">
        <f>+Tabla2[[#This Row],[Monto Facturado DOP]]</f>
        <v>19008</v>
      </c>
      <c r="I79" s="17">
        <f>+Tabla2[[#This Row],[Monto Facturado DOP]]-Tabla2[[#This Row],[Monto Pagado DOP]]</f>
        <v>0</v>
      </c>
      <c r="J79" s="17" t="s">
        <v>29</v>
      </c>
      <c r="K79" s="15">
        <f>+Tabla2[[#This Row],[Fecha de Documento]]+15</f>
        <v>44975</v>
      </c>
    </row>
    <row r="80" spans="1:11" s="24" customFormat="1" ht="126" x14ac:dyDescent="0.25">
      <c r="A80" s="14" t="s">
        <v>551</v>
      </c>
      <c r="B80" s="15" t="s">
        <v>455</v>
      </c>
      <c r="C80" s="14" t="s">
        <v>116</v>
      </c>
      <c r="D80" s="15" t="s">
        <v>468</v>
      </c>
      <c r="E80" s="16" t="s">
        <v>290</v>
      </c>
      <c r="F80" s="14" t="s">
        <v>291</v>
      </c>
      <c r="G80" s="17">
        <v>84480.06</v>
      </c>
      <c r="H80" s="17">
        <f>+Tabla2[[#This Row],[Monto Facturado DOP]]</f>
        <v>84480.06</v>
      </c>
      <c r="I80" s="17">
        <f>+Tabla2[[#This Row],[Monto Facturado DOP]]-Tabla2[[#This Row],[Monto Pagado DOP]]</f>
        <v>0</v>
      </c>
      <c r="J80" s="17" t="s">
        <v>29</v>
      </c>
      <c r="K80" s="15">
        <f>+Tabla2[[#This Row],[Fecha de Documento]]+15</f>
        <v>44975</v>
      </c>
    </row>
    <row r="81" spans="1:11" s="24" customFormat="1" ht="126" x14ac:dyDescent="0.25">
      <c r="A81" s="14" t="s">
        <v>552</v>
      </c>
      <c r="B81" s="15" t="s">
        <v>504</v>
      </c>
      <c r="C81" s="14" t="s">
        <v>117</v>
      </c>
      <c r="D81" s="15" t="s">
        <v>436</v>
      </c>
      <c r="E81" s="16" t="s">
        <v>292</v>
      </c>
      <c r="F81" s="14" t="s">
        <v>293</v>
      </c>
      <c r="G81" s="17">
        <v>47999.99</v>
      </c>
      <c r="H81" s="17">
        <f>+Tabla2[[#This Row],[Monto Facturado DOP]]</f>
        <v>47999.99</v>
      </c>
      <c r="I81" s="17">
        <f>+Tabla2[[#This Row],[Monto Facturado DOP]]-Tabla2[[#This Row],[Monto Pagado DOP]]</f>
        <v>0</v>
      </c>
      <c r="J81" s="17" t="s">
        <v>29</v>
      </c>
      <c r="K81" s="15">
        <f>+Tabla2[[#This Row],[Fecha de Documento]]+15</f>
        <v>44986</v>
      </c>
    </row>
    <row r="82" spans="1:11" s="24" customFormat="1" ht="126" x14ac:dyDescent="0.25">
      <c r="A82" s="14" t="s">
        <v>553</v>
      </c>
      <c r="B82" s="15" t="s">
        <v>504</v>
      </c>
      <c r="C82" s="14" t="s">
        <v>117</v>
      </c>
      <c r="D82" s="15" t="s">
        <v>469</v>
      </c>
      <c r="E82" s="16" t="s">
        <v>292</v>
      </c>
      <c r="F82" s="14" t="s">
        <v>293</v>
      </c>
      <c r="G82" s="17">
        <v>95999.96</v>
      </c>
      <c r="H82" s="17">
        <f>+Tabla2[[#This Row],[Monto Facturado DOP]]</f>
        <v>95999.96</v>
      </c>
      <c r="I82" s="17">
        <f>+Tabla2[[#This Row],[Monto Facturado DOP]]-Tabla2[[#This Row],[Monto Pagado DOP]]</f>
        <v>0</v>
      </c>
      <c r="J82" s="17" t="s">
        <v>29</v>
      </c>
      <c r="K82" s="15">
        <f>+Tabla2[[#This Row],[Fecha de Documento]]+15</f>
        <v>44986</v>
      </c>
    </row>
    <row r="83" spans="1:11" s="24" customFormat="1" ht="78.75" x14ac:dyDescent="0.25">
      <c r="A83" s="14" t="s">
        <v>554</v>
      </c>
      <c r="B83" s="15" t="s">
        <v>496</v>
      </c>
      <c r="C83" s="14" t="s">
        <v>118</v>
      </c>
      <c r="D83" s="15" t="s">
        <v>470</v>
      </c>
      <c r="E83" s="16" t="s">
        <v>294</v>
      </c>
      <c r="F83" s="14" t="s">
        <v>295</v>
      </c>
      <c r="G83" s="17">
        <v>9912</v>
      </c>
      <c r="H83" s="17">
        <f>+Tabla2[[#This Row],[Monto Facturado DOP]]</f>
        <v>9912</v>
      </c>
      <c r="I83" s="17">
        <f>+Tabla2[[#This Row],[Monto Facturado DOP]]-Tabla2[[#This Row],[Monto Pagado DOP]]</f>
        <v>0</v>
      </c>
      <c r="J83" s="17" t="s">
        <v>29</v>
      </c>
      <c r="K83" s="15">
        <f>+Tabla2[[#This Row],[Fecha de Documento]]+15</f>
        <v>44979</v>
      </c>
    </row>
    <row r="84" spans="1:11" s="24" customFormat="1" ht="110.25" x14ac:dyDescent="0.25">
      <c r="A84" s="14" t="s">
        <v>555</v>
      </c>
      <c r="B84" s="15" t="s">
        <v>497</v>
      </c>
      <c r="C84" s="14" t="s">
        <v>119</v>
      </c>
      <c r="D84" s="15" t="s">
        <v>471</v>
      </c>
      <c r="E84" s="16" t="s">
        <v>296</v>
      </c>
      <c r="F84" s="14" t="s">
        <v>297</v>
      </c>
      <c r="G84" s="17">
        <v>38220</v>
      </c>
      <c r="H84" s="17">
        <f>+Tabla2[[#This Row],[Monto Facturado DOP]]</f>
        <v>38220</v>
      </c>
      <c r="I84" s="17">
        <f>+Tabla2[[#This Row],[Monto Facturado DOP]]-Tabla2[[#This Row],[Monto Pagado DOP]]</f>
        <v>0</v>
      </c>
      <c r="J84" s="17" t="s">
        <v>29</v>
      </c>
      <c r="K84" s="15">
        <f>+Tabla2[[#This Row],[Fecha de Documento]]+15</f>
        <v>44981</v>
      </c>
    </row>
    <row r="85" spans="1:11" s="24" customFormat="1" ht="110.25" x14ac:dyDescent="0.25">
      <c r="A85" s="14" t="s">
        <v>556</v>
      </c>
      <c r="B85" s="15" t="s">
        <v>497</v>
      </c>
      <c r="C85" s="14" t="s">
        <v>120</v>
      </c>
      <c r="D85" s="15" t="s">
        <v>472</v>
      </c>
      <c r="E85" s="16" t="s">
        <v>298</v>
      </c>
      <c r="F85" s="14" t="s">
        <v>661</v>
      </c>
      <c r="G85" s="17">
        <v>141600</v>
      </c>
      <c r="H85" s="17">
        <f>+Tabla2[[#This Row],[Monto Facturado DOP]]</f>
        <v>141600</v>
      </c>
      <c r="I85" s="17">
        <f>+Tabla2[[#This Row],[Monto Facturado DOP]]-Tabla2[[#This Row],[Monto Pagado DOP]]</f>
        <v>0</v>
      </c>
      <c r="J85" s="17" t="s">
        <v>29</v>
      </c>
      <c r="K85" s="15">
        <f>+Tabla2[[#This Row],[Fecha de Documento]]+15</f>
        <v>44981</v>
      </c>
    </row>
    <row r="86" spans="1:11" s="24" customFormat="1" ht="94.5" x14ac:dyDescent="0.25">
      <c r="A86" s="14" t="s">
        <v>577</v>
      </c>
      <c r="B86" s="15" t="s">
        <v>487</v>
      </c>
      <c r="C86" s="14" t="s">
        <v>121</v>
      </c>
      <c r="D86" s="15" t="s">
        <v>10</v>
      </c>
      <c r="E86" s="16" t="s">
        <v>299</v>
      </c>
      <c r="F86" s="14" t="s">
        <v>300</v>
      </c>
      <c r="G86" s="17">
        <v>44000</v>
      </c>
      <c r="H86" s="17">
        <f>+Tabla2[[#This Row],[Monto Facturado DOP]]</f>
        <v>44000</v>
      </c>
      <c r="I86" s="17">
        <f>+Tabla2[[#This Row],[Monto Facturado DOP]]-Tabla2[[#This Row],[Monto Pagado DOP]]</f>
        <v>0</v>
      </c>
      <c r="J86" s="17" t="s">
        <v>29</v>
      </c>
      <c r="K86" s="15">
        <f>+Tabla2[[#This Row],[Fecha de Documento]]+15</f>
        <v>44978</v>
      </c>
    </row>
    <row r="87" spans="1:11" s="24" customFormat="1" ht="110.25" x14ac:dyDescent="0.25">
      <c r="A87" s="14" t="s">
        <v>578</v>
      </c>
      <c r="B87" s="15" t="s">
        <v>455</v>
      </c>
      <c r="C87" s="14" t="s">
        <v>122</v>
      </c>
      <c r="D87" s="15" t="s">
        <v>1</v>
      </c>
      <c r="E87" s="16" t="s">
        <v>301</v>
      </c>
      <c r="F87" s="14" t="s">
        <v>302</v>
      </c>
      <c r="G87" s="17">
        <v>237475</v>
      </c>
      <c r="H87" s="17">
        <f>+Tabla2[[#This Row],[Monto Facturado DOP]]</f>
        <v>237475</v>
      </c>
      <c r="I87" s="17">
        <f>+Tabla2[[#This Row],[Monto Facturado DOP]]-Tabla2[[#This Row],[Monto Pagado DOP]]</f>
        <v>0</v>
      </c>
      <c r="J87" s="17" t="s">
        <v>29</v>
      </c>
      <c r="K87" s="15">
        <f>+Tabla2[[#This Row],[Fecha de Documento]]+15</f>
        <v>44975</v>
      </c>
    </row>
    <row r="88" spans="1:11" s="24" customFormat="1" ht="126" x14ac:dyDescent="0.25">
      <c r="A88" s="14" t="s">
        <v>579</v>
      </c>
      <c r="B88" s="15" t="s">
        <v>497</v>
      </c>
      <c r="C88" s="14" t="s">
        <v>123</v>
      </c>
      <c r="D88" s="15" t="s">
        <v>465</v>
      </c>
      <c r="E88" s="16" t="s">
        <v>303</v>
      </c>
      <c r="F88" s="14" t="s">
        <v>304</v>
      </c>
      <c r="G88" s="17">
        <v>233050</v>
      </c>
      <c r="H88" s="17">
        <f>+Tabla2[[#This Row],[Monto Facturado DOP]]</f>
        <v>233050</v>
      </c>
      <c r="I88" s="17">
        <f>+Tabla2[[#This Row],[Monto Facturado DOP]]-Tabla2[[#This Row],[Monto Pagado DOP]]</f>
        <v>0</v>
      </c>
      <c r="J88" s="17" t="s">
        <v>29</v>
      </c>
      <c r="K88" s="15">
        <f>+Tabla2[[#This Row],[Fecha de Documento]]+15</f>
        <v>44981</v>
      </c>
    </row>
    <row r="89" spans="1:11" s="24" customFormat="1" ht="126" x14ac:dyDescent="0.25">
      <c r="A89" s="14" t="s">
        <v>580</v>
      </c>
      <c r="B89" s="15" t="s">
        <v>456</v>
      </c>
      <c r="C89" s="14" t="s">
        <v>124</v>
      </c>
      <c r="D89" s="15" t="s">
        <v>473</v>
      </c>
      <c r="E89" s="16" t="s">
        <v>305</v>
      </c>
      <c r="F89" s="14" t="s">
        <v>306</v>
      </c>
      <c r="G89" s="17">
        <v>177000</v>
      </c>
      <c r="H89" s="17">
        <f>+Tabla2[[#This Row],[Monto Facturado DOP]]</f>
        <v>177000</v>
      </c>
      <c r="I89" s="17">
        <f>+Tabla2[[#This Row],[Monto Facturado DOP]]-Tabla2[[#This Row],[Monto Pagado DOP]]</f>
        <v>0</v>
      </c>
      <c r="J89" s="17" t="s">
        <v>29</v>
      </c>
      <c r="K89" s="15">
        <f>+Tabla2[[#This Row],[Fecha de Documento]]+15</f>
        <v>44974</v>
      </c>
    </row>
    <row r="90" spans="1:11" s="24" customFormat="1" ht="110.25" x14ac:dyDescent="0.25">
      <c r="A90" s="14" t="s">
        <v>581</v>
      </c>
      <c r="B90" s="15" t="s">
        <v>455</v>
      </c>
      <c r="C90" s="14" t="s">
        <v>125</v>
      </c>
      <c r="D90" s="15" t="s">
        <v>473</v>
      </c>
      <c r="E90" s="16" t="s">
        <v>305</v>
      </c>
      <c r="F90" s="14" t="s">
        <v>307</v>
      </c>
      <c r="G90" s="17">
        <v>38007.800000000003</v>
      </c>
      <c r="H90" s="17">
        <f>+Tabla2[[#This Row],[Monto Facturado DOP]]</f>
        <v>38007.800000000003</v>
      </c>
      <c r="I90" s="17">
        <f>+Tabla2[[#This Row],[Monto Facturado DOP]]-Tabla2[[#This Row],[Monto Pagado DOP]]</f>
        <v>0</v>
      </c>
      <c r="J90" s="17" t="s">
        <v>29</v>
      </c>
      <c r="K90" s="15">
        <f>+Tabla2[[#This Row],[Fecha de Documento]]+15</f>
        <v>44975</v>
      </c>
    </row>
    <row r="91" spans="1:11" s="24" customFormat="1" ht="157.5" x14ac:dyDescent="0.25">
      <c r="A91" s="14" t="s">
        <v>582</v>
      </c>
      <c r="B91" s="15" t="s">
        <v>503</v>
      </c>
      <c r="C91" s="14" t="s">
        <v>126</v>
      </c>
      <c r="D91" s="15" t="s">
        <v>474</v>
      </c>
      <c r="E91" s="16" t="s">
        <v>308</v>
      </c>
      <c r="F91" s="14" t="s">
        <v>309</v>
      </c>
      <c r="G91" s="17">
        <v>109690.72</v>
      </c>
      <c r="H91" s="17">
        <f>+Tabla2[[#This Row],[Monto Facturado DOP]]</f>
        <v>109690.72</v>
      </c>
      <c r="I91" s="17">
        <f>+Tabla2[[#This Row],[Monto Facturado DOP]]-Tabla2[[#This Row],[Monto Pagado DOP]]</f>
        <v>0</v>
      </c>
      <c r="J91" s="17" t="s">
        <v>29</v>
      </c>
      <c r="K91" s="15">
        <f>+Tabla2[[#This Row],[Fecha de Documento]]+15</f>
        <v>44993</v>
      </c>
    </row>
    <row r="92" spans="1:11" s="24" customFormat="1" ht="110.25" x14ac:dyDescent="0.25">
      <c r="A92" s="14" t="s">
        <v>583</v>
      </c>
      <c r="B92" s="15" t="s">
        <v>497</v>
      </c>
      <c r="C92" s="14" t="s">
        <v>127</v>
      </c>
      <c r="D92" s="15" t="s">
        <v>449</v>
      </c>
      <c r="E92" s="16" t="s">
        <v>308</v>
      </c>
      <c r="F92" s="14" t="s">
        <v>310</v>
      </c>
      <c r="G92" s="17">
        <v>80240</v>
      </c>
      <c r="H92" s="17">
        <f>+Tabla2[[#This Row],[Monto Facturado DOP]]</f>
        <v>80240</v>
      </c>
      <c r="I92" s="17">
        <f>+Tabla2[[#This Row],[Monto Facturado DOP]]-Tabla2[[#This Row],[Monto Pagado DOP]]</f>
        <v>0</v>
      </c>
      <c r="J92" s="17" t="s">
        <v>29</v>
      </c>
      <c r="K92" s="15">
        <f>+Tabla2[[#This Row],[Fecha de Documento]]+15</f>
        <v>44981</v>
      </c>
    </row>
    <row r="93" spans="1:11" s="24" customFormat="1" ht="78.75" x14ac:dyDescent="0.25">
      <c r="A93" s="14" t="s">
        <v>584</v>
      </c>
      <c r="B93" s="15" t="s">
        <v>500</v>
      </c>
      <c r="C93" s="14" t="s">
        <v>128</v>
      </c>
      <c r="D93" s="15" t="s">
        <v>7</v>
      </c>
      <c r="E93" s="16" t="s">
        <v>311</v>
      </c>
      <c r="F93" s="14" t="s">
        <v>312</v>
      </c>
      <c r="G93" s="17">
        <v>129977</v>
      </c>
      <c r="H93" s="17">
        <f>+Tabla2[[#This Row],[Monto Facturado DOP]]</f>
        <v>129977</v>
      </c>
      <c r="I93" s="17">
        <f>+Tabla2[[#This Row],[Monto Facturado DOP]]-Tabla2[[#This Row],[Monto Pagado DOP]]</f>
        <v>0</v>
      </c>
      <c r="J93" s="17" t="s">
        <v>29</v>
      </c>
      <c r="K93" s="15">
        <f>+Tabla2[[#This Row],[Fecha de Documento]]+15</f>
        <v>44980</v>
      </c>
    </row>
    <row r="94" spans="1:11" s="24" customFormat="1" ht="126" x14ac:dyDescent="0.25">
      <c r="A94" s="14" t="s">
        <v>42</v>
      </c>
      <c r="B94" s="15" t="s">
        <v>505</v>
      </c>
      <c r="C94" s="14" t="s">
        <v>129</v>
      </c>
      <c r="D94" s="15" t="s">
        <v>441</v>
      </c>
      <c r="E94" s="16" t="s">
        <v>313</v>
      </c>
      <c r="F94" s="14" t="s">
        <v>314</v>
      </c>
      <c r="G94" s="17">
        <v>119000</v>
      </c>
      <c r="H94" s="17">
        <f>+Tabla2[[#This Row],[Monto Facturado DOP]]</f>
        <v>119000</v>
      </c>
      <c r="I94" s="17">
        <f>+Tabla2[[#This Row],[Monto Facturado DOP]]-Tabla2[[#This Row],[Monto Pagado DOP]]</f>
        <v>0</v>
      </c>
      <c r="J94" s="17" t="s">
        <v>29</v>
      </c>
      <c r="K94" s="15">
        <f>+Tabla2[[#This Row],[Fecha de Documento]]+15</f>
        <v>44985</v>
      </c>
    </row>
    <row r="95" spans="1:11" s="24" customFormat="1" ht="126" x14ac:dyDescent="0.25">
      <c r="A95" s="14" t="s">
        <v>41</v>
      </c>
      <c r="B95" s="15" t="s">
        <v>500</v>
      </c>
      <c r="C95" s="14" t="s">
        <v>130</v>
      </c>
      <c r="D95" s="15" t="s">
        <v>475</v>
      </c>
      <c r="E95" s="16" t="s">
        <v>315</v>
      </c>
      <c r="F95" s="14" t="s">
        <v>316</v>
      </c>
      <c r="G95" s="17">
        <v>119576.39</v>
      </c>
      <c r="H95" s="17">
        <f>+Tabla2[[#This Row],[Monto Facturado DOP]]</f>
        <v>119576.39</v>
      </c>
      <c r="I95" s="17">
        <f>+Tabla2[[#This Row],[Monto Facturado DOP]]-Tabla2[[#This Row],[Monto Pagado DOP]]</f>
        <v>0</v>
      </c>
      <c r="J95" s="17" t="s">
        <v>29</v>
      </c>
      <c r="K95" s="15">
        <f>+Tabla2[[#This Row],[Fecha de Documento]]+15</f>
        <v>44980</v>
      </c>
    </row>
    <row r="96" spans="1:11" s="24" customFormat="1" ht="126" x14ac:dyDescent="0.25">
      <c r="A96" s="14" t="s">
        <v>585</v>
      </c>
      <c r="B96" s="15" t="s">
        <v>453</v>
      </c>
      <c r="C96" s="14" t="s">
        <v>131</v>
      </c>
      <c r="D96" s="15" t="s">
        <v>471</v>
      </c>
      <c r="E96" s="16" t="s">
        <v>317</v>
      </c>
      <c r="F96" s="14" t="s">
        <v>318</v>
      </c>
      <c r="G96" s="17">
        <v>75221.320000000007</v>
      </c>
      <c r="H96" s="17">
        <f>+Tabla2[[#This Row],[Monto Facturado DOP]]</f>
        <v>75221.320000000007</v>
      </c>
      <c r="I96" s="17">
        <f>+Tabla2[[#This Row],[Monto Facturado DOP]]-Tabla2[[#This Row],[Monto Pagado DOP]]</f>
        <v>0</v>
      </c>
      <c r="J96" s="17" t="s">
        <v>29</v>
      </c>
      <c r="K96" s="15">
        <f>+Tabla2[[#This Row],[Fecha de Documento]]+15</f>
        <v>44973</v>
      </c>
    </row>
    <row r="97" spans="1:11" s="24" customFormat="1" ht="126" x14ac:dyDescent="0.25">
      <c r="A97" s="14" t="s">
        <v>586</v>
      </c>
      <c r="B97" s="15" t="s">
        <v>453</v>
      </c>
      <c r="C97" s="14" t="s">
        <v>131</v>
      </c>
      <c r="D97" s="15" t="s">
        <v>476</v>
      </c>
      <c r="E97" s="16" t="s">
        <v>317</v>
      </c>
      <c r="F97" s="14" t="s">
        <v>318</v>
      </c>
      <c r="G97" s="17">
        <v>83721</v>
      </c>
      <c r="H97" s="17">
        <f>+Tabla2[[#This Row],[Monto Facturado DOP]]</f>
        <v>83721</v>
      </c>
      <c r="I97" s="17">
        <f>+Tabla2[[#This Row],[Monto Facturado DOP]]-Tabla2[[#This Row],[Monto Pagado DOP]]</f>
        <v>0</v>
      </c>
      <c r="J97" s="17" t="s">
        <v>29</v>
      </c>
      <c r="K97" s="15">
        <f>+Tabla2[[#This Row],[Fecha de Documento]]+15</f>
        <v>44973</v>
      </c>
    </row>
    <row r="98" spans="1:11" s="24" customFormat="1" ht="126" x14ac:dyDescent="0.25">
      <c r="A98" s="14" t="s">
        <v>43</v>
      </c>
      <c r="B98" s="15" t="s">
        <v>453</v>
      </c>
      <c r="C98" s="14" t="s">
        <v>131</v>
      </c>
      <c r="D98" s="15" t="s">
        <v>436</v>
      </c>
      <c r="E98" s="16" t="s">
        <v>317</v>
      </c>
      <c r="F98" s="14" t="s">
        <v>318</v>
      </c>
      <c r="G98" s="17">
        <v>149655.85999999999</v>
      </c>
      <c r="H98" s="17">
        <f>+Tabla2[[#This Row],[Monto Facturado DOP]]</f>
        <v>149655.85999999999</v>
      </c>
      <c r="I98" s="17">
        <f>+Tabla2[[#This Row],[Monto Facturado DOP]]-Tabla2[[#This Row],[Monto Pagado DOP]]</f>
        <v>0</v>
      </c>
      <c r="J98" s="17" t="s">
        <v>29</v>
      </c>
      <c r="K98" s="15">
        <f>+Tabla2[[#This Row],[Fecha de Documento]]+15</f>
        <v>44973</v>
      </c>
    </row>
    <row r="99" spans="1:11" s="24" customFormat="1" ht="94.5" x14ac:dyDescent="0.25">
      <c r="A99" s="14" t="s">
        <v>587</v>
      </c>
      <c r="B99" s="15" t="s">
        <v>500</v>
      </c>
      <c r="C99" s="14" t="s">
        <v>132</v>
      </c>
      <c r="D99" s="15" t="s">
        <v>450</v>
      </c>
      <c r="E99" s="16" t="s">
        <v>319</v>
      </c>
      <c r="F99" s="14" t="s">
        <v>320</v>
      </c>
      <c r="G99" s="17">
        <v>1146606</v>
      </c>
      <c r="H99" s="17">
        <f>+Tabla2[[#This Row],[Monto Facturado DOP]]</f>
        <v>1146606</v>
      </c>
      <c r="I99" s="17">
        <f>+Tabla2[[#This Row],[Monto Facturado DOP]]-Tabla2[[#This Row],[Monto Pagado DOP]]</f>
        <v>0</v>
      </c>
      <c r="J99" s="17" t="s">
        <v>29</v>
      </c>
      <c r="K99" s="15">
        <f>+Tabla2[[#This Row],[Fecha de Documento]]+15</f>
        <v>44980</v>
      </c>
    </row>
    <row r="100" spans="1:11" s="24" customFormat="1" ht="141.75" x14ac:dyDescent="0.25">
      <c r="A100" s="14" t="s">
        <v>588</v>
      </c>
      <c r="B100" s="15" t="s">
        <v>502</v>
      </c>
      <c r="C100" s="14" t="s">
        <v>133</v>
      </c>
      <c r="D100" s="15" t="s">
        <v>457</v>
      </c>
      <c r="E100" s="16" t="s">
        <v>321</v>
      </c>
      <c r="F100" s="14" t="s">
        <v>322</v>
      </c>
      <c r="G100" s="17">
        <v>15782.5</v>
      </c>
      <c r="H100" s="17">
        <f>+Tabla2[[#This Row],[Monto Facturado DOP]]</f>
        <v>15782.5</v>
      </c>
      <c r="I100" s="17">
        <f>+Tabla2[[#This Row],[Monto Facturado DOP]]-Tabla2[[#This Row],[Monto Pagado DOP]]</f>
        <v>0</v>
      </c>
      <c r="J100" s="17" t="s">
        <v>29</v>
      </c>
      <c r="K100" s="15">
        <f>+Tabla2[[#This Row],[Fecha de Documento]]+15</f>
        <v>44989</v>
      </c>
    </row>
    <row r="101" spans="1:11" s="24" customFormat="1" ht="126" x14ac:dyDescent="0.25">
      <c r="A101" s="14" t="s">
        <v>589</v>
      </c>
      <c r="B101" s="15" t="s">
        <v>497</v>
      </c>
      <c r="C101" s="14" t="s">
        <v>134</v>
      </c>
      <c r="D101" s="15" t="s">
        <v>438</v>
      </c>
      <c r="E101" s="16" t="s">
        <v>323</v>
      </c>
      <c r="F101" s="14" t="s">
        <v>324</v>
      </c>
      <c r="G101" s="17">
        <v>447314.4</v>
      </c>
      <c r="H101" s="17">
        <f>+Tabla2[[#This Row],[Monto Facturado DOP]]</f>
        <v>447314.4</v>
      </c>
      <c r="I101" s="17">
        <f>+Tabla2[[#This Row],[Monto Facturado DOP]]-Tabla2[[#This Row],[Monto Pagado DOP]]</f>
        <v>0</v>
      </c>
      <c r="J101" s="17" t="s">
        <v>29</v>
      </c>
      <c r="K101" s="15">
        <f>+Tabla2[[#This Row],[Fecha de Documento]]+15</f>
        <v>44981</v>
      </c>
    </row>
    <row r="102" spans="1:11" s="24" customFormat="1" ht="94.5" x14ac:dyDescent="0.25">
      <c r="A102" s="14" t="s">
        <v>590</v>
      </c>
      <c r="B102" s="15" t="s">
        <v>497</v>
      </c>
      <c r="C102" s="14" t="s">
        <v>135</v>
      </c>
      <c r="D102" s="15" t="s">
        <v>9</v>
      </c>
      <c r="E102" s="16" t="s">
        <v>325</v>
      </c>
      <c r="F102" s="14" t="s">
        <v>326</v>
      </c>
      <c r="G102" s="17">
        <v>9225</v>
      </c>
      <c r="H102" s="17">
        <f>+Tabla2[[#This Row],[Monto Facturado DOP]]</f>
        <v>9225</v>
      </c>
      <c r="I102" s="17">
        <f>+Tabla2[[#This Row],[Monto Facturado DOP]]-Tabla2[[#This Row],[Monto Pagado DOP]]</f>
        <v>0</v>
      </c>
      <c r="J102" s="17" t="s">
        <v>29</v>
      </c>
      <c r="K102" s="15">
        <f>+Tabla2[[#This Row],[Fecha de Documento]]+15</f>
        <v>44981</v>
      </c>
    </row>
    <row r="103" spans="1:11" s="24" customFormat="1" ht="94.5" x14ac:dyDescent="0.25">
      <c r="A103" s="14" t="s">
        <v>52</v>
      </c>
      <c r="B103" s="15" t="s">
        <v>440</v>
      </c>
      <c r="C103" s="14" t="s">
        <v>136</v>
      </c>
      <c r="D103" s="15" t="s">
        <v>9</v>
      </c>
      <c r="E103" s="16" t="s">
        <v>325</v>
      </c>
      <c r="F103" s="14" t="s">
        <v>327</v>
      </c>
      <c r="G103" s="17">
        <v>53250</v>
      </c>
      <c r="H103" s="17">
        <f>+Tabla2[[#This Row],[Monto Facturado DOP]]</f>
        <v>53250</v>
      </c>
      <c r="I103" s="17">
        <f>+Tabla2[[#This Row],[Monto Facturado DOP]]-Tabla2[[#This Row],[Monto Pagado DOP]]</f>
        <v>0</v>
      </c>
      <c r="J103" s="17" t="s">
        <v>29</v>
      </c>
      <c r="K103" s="15">
        <f>+Tabla2[[#This Row],[Fecha de Documento]]+15</f>
        <v>44982</v>
      </c>
    </row>
    <row r="104" spans="1:11" s="24" customFormat="1" ht="94.5" x14ac:dyDescent="0.25">
      <c r="A104" s="14" t="s">
        <v>591</v>
      </c>
      <c r="B104" s="15" t="s">
        <v>501</v>
      </c>
      <c r="C104" s="14" t="s">
        <v>137</v>
      </c>
      <c r="D104" s="15" t="s">
        <v>444</v>
      </c>
      <c r="E104" s="16" t="s">
        <v>325</v>
      </c>
      <c r="F104" s="14" t="s">
        <v>328</v>
      </c>
      <c r="G104" s="17">
        <v>466606</v>
      </c>
      <c r="H104" s="17">
        <f>+Tabla2[[#This Row],[Monto Facturado DOP]]</f>
        <v>466606</v>
      </c>
      <c r="I104" s="17">
        <f>+Tabla2[[#This Row],[Monto Facturado DOP]]-Tabla2[[#This Row],[Monto Pagado DOP]]</f>
        <v>0</v>
      </c>
      <c r="J104" s="17" t="s">
        <v>29</v>
      </c>
      <c r="K104" s="15">
        <f>+Tabla2[[#This Row],[Fecha de Documento]]+15</f>
        <v>45000</v>
      </c>
    </row>
    <row r="105" spans="1:11" s="24" customFormat="1" ht="94.5" x14ac:dyDescent="0.25">
      <c r="A105" s="14" t="s">
        <v>592</v>
      </c>
      <c r="B105" s="15" t="s">
        <v>502</v>
      </c>
      <c r="C105" s="14" t="s">
        <v>138</v>
      </c>
      <c r="D105" s="15" t="s">
        <v>438</v>
      </c>
      <c r="E105" s="16" t="s">
        <v>329</v>
      </c>
      <c r="F105" s="14" t="s">
        <v>330</v>
      </c>
      <c r="G105" s="17">
        <v>60120</v>
      </c>
      <c r="H105" s="17">
        <f>+Tabla2[[#This Row],[Monto Facturado DOP]]</f>
        <v>60120</v>
      </c>
      <c r="I105" s="17">
        <f>+Tabla2[[#This Row],[Monto Facturado DOP]]-Tabla2[[#This Row],[Monto Pagado DOP]]</f>
        <v>0</v>
      </c>
      <c r="J105" s="17" t="s">
        <v>29</v>
      </c>
      <c r="K105" s="15">
        <f>+Tabla2[[#This Row],[Fecha de Documento]]+15</f>
        <v>44989</v>
      </c>
    </row>
    <row r="106" spans="1:11" s="24" customFormat="1" ht="94.5" x14ac:dyDescent="0.25">
      <c r="A106" s="14" t="s">
        <v>51</v>
      </c>
      <c r="B106" s="15" t="s">
        <v>502</v>
      </c>
      <c r="C106" s="14" t="s">
        <v>138</v>
      </c>
      <c r="D106" s="15" t="s">
        <v>450</v>
      </c>
      <c r="E106" s="16" t="s">
        <v>329</v>
      </c>
      <c r="F106" s="14" t="s">
        <v>330</v>
      </c>
      <c r="G106" s="17">
        <v>60133.36</v>
      </c>
      <c r="H106" s="17">
        <f>+Tabla2[[#This Row],[Monto Facturado DOP]]</f>
        <v>60133.36</v>
      </c>
      <c r="I106" s="17">
        <f>+Tabla2[[#This Row],[Monto Facturado DOP]]-Tabla2[[#This Row],[Monto Pagado DOP]]</f>
        <v>0</v>
      </c>
      <c r="J106" s="17" t="s">
        <v>29</v>
      </c>
      <c r="K106" s="15">
        <f>+Tabla2[[#This Row],[Fecha de Documento]]+15</f>
        <v>44989</v>
      </c>
    </row>
    <row r="107" spans="1:11" s="24" customFormat="1" ht="110.25" x14ac:dyDescent="0.25">
      <c r="A107" s="14" t="s">
        <v>593</v>
      </c>
      <c r="B107" s="15" t="s">
        <v>456</v>
      </c>
      <c r="C107" s="14" t="s">
        <v>139</v>
      </c>
      <c r="D107" s="15" t="s">
        <v>474</v>
      </c>
      <c r="E107" s="16" t="s">
        <v>331</v>
      </c>
      <c r="F107" s="14" t="s">
        <v>332</v>
      </c>
      <c r="G107" s="17">
        <v>253074.6</v>
      </c>
      <c r="H107" s="17">
        <f>+Tabla2[[#This Row],[Monto Facturado DOP]]</f>
        <v>253074.6</v>
      </c>
      <c r="I107" s="17">
        <f>+Tabla2[[#This Row],[Monto Facturado DOP]]-Tabla2[[#This Row],[Monto Pagado DOP]]</f>
        <v>0</v>
      </c>
      <c r="J107" s="17" t="s">
        <v>29</v>
      </c>
      <c r="K107" s="15">
        <f>+Tabla2[[#This Row],[Fecha de Documento]]+15</f>
        <v>44974</v>
      </c>
    </row>
    <row r="108" spans="1:11" s="24" customFormat="1" ht="78.75" x14ac:dyDescent="0.25">
      <c r="A108" s="14" t="s">
        <v>594</v>
      </c>
      <c r="B108" s="15" t="s">
        <v>496</v>
      </c>
      <c r="C108" s="14" t="s">
        <v>140</v>
      </c>
      <c r="D108" s="15" t="s">
        <v>477</v>
      </c>
      <c r="E108" s="16" t="s">
        <v>333</v>
      </c>
      <c r="F108" s="14" t="s">
        <v>334</v>
      </c>
      <c r="G108" s="17">
        <v>32450</v>
      </c>
      <c r="H108" s="17">
        <f>+Tabla2[[#This Row],[Monto Facturado DOP]]</f>
        <v>32450</v>
      </c>
      <c r="I108" s="17">
        <f>+Tabla2[[#This Row],[Monto Facturado DOP]]-Tabla2[[#This Row],[Monto Pagado DOP]]</f>
        <v>0</v>
      </c>
      <c r="J108" s="17" t="s">
        <v>29</v>
      </c>
      <c r="K108" s="15">
        <f>+Tabla2[[#This Row],[Fecha de Documento]]+15</f>
        <v>44979</v>
      </c>
    </row>
    <row r="109" spans="1:11" s="24" customFormat="1" ht="78.75" x14ac:dyDescent="0.25">
      <c r="A109" s="14" t="s">
        <v>595</v>
      </c>
      <c r="B109" s="15" t="s">
        <v>455</v>
      </c>
      <c r="C109" s="14" t="s">
        <v>141</v>
      </c>
      <c r="D109" s="15" t="s">
        <v>478</v>
      </c>
      <c r="E109" s="16" t="s">
        <v>335</v>
      </c>
      <c r="F109" s="14" t="s">
        <v>336</v>
      </c>
      <c r="G109" s="17">
        <v>55580</v>
      </c>
      <c r="H109" s="17">
        <f>+Tabla2[[#This Row],[Monto Facturado DOP]]</f>
        <v>55580</v>
      </c>
      <c r="I109" s="17">
        <f>+Tabla2[[#This Row],[Monto Facturado DOP]]-Tabla2[[#This Row],[Monto Pagado DOP]]</f>
        <v>0</v>
      </c>
      <c r="J109" s="17" t="s">
        <v>29</v>
      </c>
      <c r="K109" s="15">
        <f>+Tabla2[[#This Row],[Fecha de Documento]]+15</f>
        <v>44975</v>
      </c>
    </row>
    <row r="110" spans="1:11" s="24" customFormat="1" ht="126" x14ac:dyDescent="0.25">
      <c r="A110" s="14" t="s">
        <v>596</v>
      </c>
      <c r="B110" s="15" t="s">
        <v>440</v>
      </c>
      <c r="C110" s="14" t="s">
        <v>142</v>
      </c>
      <c r="D110" s="15" t="s">
        <v>460</v>
      </c>
      <c r="E110" s="16" t="s">
        <v>335</v>
      </c>
      <c r="F110" s="14" t="s">
        <v>337</v>
      </c>
      <c r="G110" s="17">
        <v>92075.4</v>
      </c>
      <c r="H110" s="17">
        <f>+Tabla2[[#This Row],[Monto Facturado DOP]]</f>
        <v>92075.4</v>
      </c>
      <c r="I110" s="17">
        <f>+Tabla2[[#This Row],[Monto Facturado DOP]]-Tabla2[[#This Row],[Monto Pagado DOP]]</f>
        <v>0</v>
      </c>
      <c r="J110" s="17" t="s">
        <v>29</v>
      </c>
      <c r="K110" s="15">
        <f>+Tabla2[[#This Row],[Fecha de Documento]]+15</f>
        <v>44982</v>
      </c>
    </row>
    <row r="111" spans="1:11" s="24" customFormat="1" ht="94.5" x14ac:dyDescent="0.25">
      <c r="A111" s="14" t="s">
        <v>54</v>
      </c>
      <c r="B111" s="15" t="s">
        <v>440</v>
      </c>
      <c r="C111" s="14" t="s">
        <v>143</v>
      </c>
      <c r="D111" s="15" t="s">
        <v>460</v>
      </c>
      <c r="E111" s="16" t="s">
        <v>335</v>
      </c>
      <c r="F111" s="14" t="s">
        <v>338</v>
      </c>
      <c r="G111" s="17">
        <v>42225</v>
      </c>
      <c r="H111" s="17">
        <f>+Tabla2[[#This Row],[Monto Facturado DOP]]</f>
        <v>42225</v>
      </c>
      <c r="I111" s="17">
        <f>+Tabla2[[#This Row],[Monto Facturado DOP]]-Tabla2[[#This Row],[Monto Pagado DOP]]</f>
        <v>0</v>
      </c>
      <c r="J111" s="17" t="s">
        <v>29</v>
      </c>
      <c r="K111" s="15">
        <f>+Tabla2[[#This Row],[Fecha de Documento]]+15</f>
        <v>44982</v>
      </c>
    </row>
    <row r="112" spans="1:11" s="24" customFormat="1" ht="98.25" customHeight="1" x14ac:dyDescent="0.25">
      <c r="A112" s="14" t="s">
        <v>597</v>
      </c>
      <c r="B112" s="15" t="s">
        <v>440</v>
      </c>
      <c r="C112" s="14" t="s">
        <v>144</v>
      </c>
      <c r="D112" s="15" t="s">
        <v>479</v>
      </c>
      <c r="E112" s="16" t="s">
        <v>335</v>
      </c>
      <c r="F112" s="14" t="s">
        <v>339</v>
      </c>
      <c r="G112" s="17">
        <v>83780</v>
      </c>
      <c r="H112" s="17">
        <f>+Tabla2[[#This Row],[Monto Facturado DOP]]</f>
        <v>83780</v>
      </c>
      <c r="I112" s="17">
        <f>+Tabla2[[#This Row],[Monto Facturado DOP]]-Tabla2[[#This Row],[Monto Pagado DOP]]</f>
        <v>0</v>
      </c>
      <c r="J112" s="17" t="s">
        <v>29</v>
      </c>
      <c r="K112" s="15">
        <f>+Tabla2[[#This Row],[Fecha de Documento]]+15</f>
        <v>44982</v>
      </c>
    </row>
    <row r="113" spans="1:11" s="24" customFormat="1" ht="98.25" customHeight="1" x14ac:dyDescent="0.25">
      <c r="A113" s="14" t="s">
        <v>598</v>
      </c>
      <c r="B113" s="15" t="s">
        <v>501</v>
      </c>
      <c r="C113" s="14" t="s">
        <v>145</v>
      </c>
      <c r="D113" s="15" t="s">
        <v>460</v>
      </c>
      <c r="E113" s="16" t="s">
        <v>335</v>
      </c>
      <c r="F113" s="14" t="s">
        <v>340</v>
      </c>
      <c r="G113" s="17">
        <v>29700</v>
      </c>
      <c r="H113" s="17">
        <f>+Tabla2[[#This Row],[Monto Facturado DOP]]</f>
        <v>29700</v>
      </c>
      <c r="I113" s="17">
        <f>+Tabla2[[#This Row],[Monto Facturado DOP]]-Tabla2[[#This Row],[Monto Pagado DOP]]</f>
        <v>0</v>
      </c>
      <c r="J113" s="17" t="s">
        <v>29</v>
      </c>
      <c r="K113" s="15">
        <f>+Tabla2[[#This Row],[Fecha de Documento]]+15</f>
        <v>45000</v>
      </c>
    </row>
    <row r="114" spans="1:11" s="24" customFormat="1" ht="91.5" customHeight="1" x14ac:dyDescent="0.25">
      <c r="A114" s="14" t="s">
        <v>599</v>
      </c>
      <c r="B114" s="15" t="s">
        <v>501</v>
      </c>
      <c r="C114" s="14" t="s">
        <v>145</v>
      </c>
      <c r="D114" s="15" t="s">
        <v>479</v>
      </c>
      <c r="E114" s="16" t="s">
        <v>335</v>
      </c>
      <c r="F114" s="14" t="s">
        <v>340</v>
      </c>
      <c r="G114" s="17">
        <v>44250</v>
      </c>
      <c r="H114" s="17">
        <f>+Tabla2[[#This Row],[Monto Facturado DOP]]</f>
        <v>44250</v>
      </c>
      <c r="I114" s="17">
        <f>+Tabla2[[#This Row],[Monto Facturado DOP]]-Tabla2[[#This Row],[Monto Pagado DOP]]</f>
        <v>0</v>
      </c>
      <c r="J114" s="17" t="s">
        <v>29</v>
      </c>
      <c r="K114" s="15">
        <f>+Tabla2[[#This Row],[Fecha de Documento]]+15</f>
        <v>45000</v>
      </c>
    </row>
    <row r="115" spans="1:11" s="24" customFormat="1" ht="96" customHeight="1" x14ac:dyDescent="0.25">
      <c r="A115" s="14" t="s">
        <v>600</v>
      </c>
      <c r="B115" s="15" t="s">
        <v>501</v>
      </c>
      <c r="C115" s="14" t="s">
        <v>145</v>
      </c>
      <c r="D115" s="15" t="s">
        <v>57</v>
      </c>
      <c r="E115" s="16" t="s">
        <v>335</v>
      </c>
      <c r="F115" s="14" t="s">
        <v>340</v>
      </c>
      <c r="G115" s="17">
        <v>99100</v>
      </c>
      <c r="H115" s="17">
        <f>+Tabla2[[#This Row],[Monto Facturado DOP]]</f>
        <v>99100</v>
      </c>
      <c r="I115" s="17">
        <f>+Tabla2[[#This Row],[Monto Facturado DOP]]-Tabla2[[#This Row],[Monto Pagado DOP]]</f>
        <v>0</v>
      </c>
      <c r="J115" s="17" t="s">
        <v>29</v>
      </c>
      <c r="K115" s="15">
        <f>+Tabla2[[#This Row],[Fecha de Documento]]+15</f>
        <v>45000</v>
      </c>
    </row>
    <row r="116" spans="1:11" s="24" customFormat="1" ht="93" customHeight="1" x14ac:dyDescent="0.25">
      <c r="A116" s="14" t="s">
        <v>601</v>
      </c>
      <c r="B116" s="15" t="s">
        <v>496</v>
      </c>
      <c r="C116" s="14" t="s">
        <v>146</v>
      </c>
      <c r="D116" s="15" t="s">
        <v>449</v>
      </c>
      <c r="E116" s="16" t="s">
        <v>341</v>
      </c>
      <c r="F116" s="14" t="s">
        <v>342</v>
      </c>
      <c r="G116" s="17">
        <v>20800</v>
      </c>
      <c r="H116" s="17">
        <f>+Tabla2[[#This Row],[Monto Facturado DOP]]</f>
        <v>20800</v>
      </c>
      <c r="I116" s="17">
        <f>+Tabla2[[#This Row],[Monto Facturado DOP]]-Tabla2[[#This Row],[Monto Pagado DOP]]</f>
        <v>0</v>
      </c>
      <c r="J116" s="17" t="s">
        <v>29</v>
      </c>
      <c r="K116" s="15">
        <f>+Tabla2[[#This Row],[Fecha de Documento]]+15</f>
        <v>44979</v>
      </c>
    </row>
    <row r="117" spans="1:11" s="24" customFormat="1" ht="99.75" customHeight="1" x14ac:dyDescent="0.25">
      <c r="A117" s="14" t="s">
        <v>602</v>
      </c>
      <c r="B117" s="15" t="s">
        <v>487</v>
      </c>
      <c r="C117" s="14" t="s">
        <v>147</v>
      </c>
      <c r="D117" s="15" t="s">
        <v>15</v>
      </c>
      <c r="E117" s="16" t="s">
        <v>341</v>
      </c>
      <c r="F117" s="14" t="s">
        <v>343</v>
      </c>
      <c r="G117" s="17">
        <v>98401.38</v>
      </c>
      <c r="H117" s="17">
        <f>+Tabla2[[#This Row],[Monto Facturado DOP]]</f>
        <v>98401.38</v>
      </c>
      <c r="I117" s="17">
        <f>+Tabla2[[#This Row],[Monto Facturado DOP]]-Tabla2[[#This Row],[Monto Pagado DOP]]</f>
        <v>0</v>
      </c>
      <c r="J117" s="17" t="s">
        <v>29</v>
      </c>
      <c r="K117" s="15">
        <f>+Tabla2[[#This Row],[Fecha de Documento]]+15</f>
        <v>44978</v>
      </c>
    </row>
    <row r="118" spans="1:11" s="24" customFormat="1" ht="121.5" customHeight="1" x14ac:dyDescent="0.25">
      <c r="A118" s="14" t="s">
        <v>50</v>
      </c>
      <c r="B118" s="15" t="s">
        <v>508</v>
      </c>
      <c r="C118" s="14" t="s">
        <v>148</v>
      </c>
      <c r="D118" s="15" t="s">
        <v>460</v>
      </c>
      <c r="E118" s="16" t="s">
        <v>341</v>
      </c>
      <c r="F118" s="14" t="s">
        <v>344</v>
      </c>
      <c r="G118" s="17">
        <v>48000</v>
      </c>
      <c r="H118" s="17">
        <f>+Tabla2[[#This Row],[Monto Facturado DOP]]</f>
        <v>48000</v>
      </c>
      <c r="I118" s="17">
        <f>+Tabla2[[#This Row],[Monto Facturado DOP]]-Tabla2[[#This Row],[Monto Pagado DOP]]</f>
        <v>0</v>
      </c>
      <c r="J118" s="17" t="s">
        <v>29</v>
      </c>
      <c r="K118" s="15">
        <f>+Tabla2[[#This Row],[Fecha de Documento]]+15</f>
        <v>44995</v>
      </c>
    </row>
    <row r="119" spans="1:11" s="24" customFormat="1" ht="120" customHeight="1" x14ac:dyDescent="0.25">
      <c r="A119" s="14" t="s">
        <v>603</v>
      </c>
      <c r="B119" s="15" t="s">
        <v>505</v>
      </c>
      <c r="C119" s="14" t="s">
        <v>149</v>
      </c>
      <c r="D119" s="15" t="s">
        <v>451</v>
      </c>
      <c r="E119" s="16" t="s">
        <v>345</v>
      </c>
      <c r="F119" s="14" t="s">
        <v>346</v>
      </c>
      <c r="G119" s="17">
        <v>120292.08</v>
      </c>
      <c r="H119" s="17">
        <f>+Tabla2[[#This Row],[Monto Facturado DOP]]</f>
        <v>120292.08</v>
      </c>
      <c r="I119" s="17">
        <f>+Tabla2[[#This Row],[Monto Facturado DOP]]-Tabla2[[#This Row],[Monto Pagado DOP]]</f>
        <v>0</v>
      </c>
      <c r="J119" s="17" t="s">
        <v>29</v>
      </c>
      <c r="K119" s="15">
        <f>+Tabla2[[#This Row],[Fecha de Documento]]+15</f>
        <v>44985</v>
      </c>
    </row>
    <row r="120" spans="1:11" s="24" customFormat="1" ht="126" customHeight="1" x14ac:dyDescent="0.25">
      <c r="A120" s="14" t="s">
        <v>604</v>
      </c>
      <c r="B120" s="15" t="s">
        <v>497</v>
      </c>
      <c r="C120" s="14" t="s">
        <v>150</v>
      </c>
      <c r="D120" s="15" t="s">
        <v>480</v>
      </c>
      <c r="E120" s="16" t="s">
        <v>347</v>
      </c>
      <c r="F120" s="14" t="s">
        <v>348</v>
      </c>
      <c r="G120" s="17">
        <v>824230</v>
      </c>
      <c r="H120" s="17">
        <f>+Tabla2[[#This Row],[Monto Facturado DOP]]</f>
        <v>824230</v>
      </c>
      <c r="I120" s="17">
        <f>+Tabla2[[#This Row],[Monto Facturado DOP]]-Tabla2[[#This Row],[Monto Pagado DOP]]</f>
        <v>0</v>
      </c>
      <c r="J120" s="17" t="s">
        <v>29</v>
      </c>
      <c r="K120" s="15">
        <f>+Tabla2[[#This Row],[Fecha de Documento]]+15</f>
        <v>44981</v>
      </c>
    </row>
    <row r="121" spans="1:11" s="24" customFormat="1" ht="125.25" customHeight="1" x14ac:dyDescent="0.25">
      <c r="A121" s="14" t="s">
        <v>605</v>
      </c>
      <c r="B121" s="15" t="s">
        <v>440</v>
      </c>
      <c r="C121" s="14" t="s">
        <v>151</v>
      </c>
      <c r="D121" s="15" t="s">
        <v>432</v>
      </c>
      <c r="E121" s="16" t="s">
        <v>349</v>
      </c>
      <c r="F121" s="14" t="s">
        <v>350</v>
      </c>
      <c r="G121" s="17">
        <v>34550.400000000001</v>
      </c>
      <c r="H121" s="17">
        <f>+Tabla2[[#This Row],[Monto Facturado DOP]]</f>
        <v>34550.400000000001</v>
      </c>
      <c r="I121" s="17">
        <f>+Tabla2[[#This Row],[Monto Facturado DOP]]-Tabla2[[#This Row],[Monto Pagado DOP]]</f>
        <v>0</v>
      </c>
      <c r="J121" s="17" t="s">
        <v>29</v>
      </c>
      <c r="K121" s="15">
        <f>+Tabla2[[#This Row],[Fecha de Documento]]+15</f>
        <v>44982</v>
      </c>
    </row>
    <row r="122" spans="1:11" s="24" customFormat="1" ht="91.5" customHeight="1" x14ac:dyDescent="0.25">
      <c r="A122" s="14" t="s">
        <v>606</v>
      </c>
      <c r="B122" s="15" t="s">
        <v>506</v>
      </c>
      <c r="C122" s="14" t="s">
        <v>152</v>
      </c>
      <c r="D122" s="15" t="s">
        <v>466</v>
      </c>
      <c r="E122" s="16" t="s">
        <v>351</v>
      </c>
      <c r="F122" s="14" t="s">
        <v>352</v>
      </c>
      <c r="G122" s="17">
        <v>309750</v>
      </c>
      <c r="H122" s="17">
        <f>+Tabla2[[#This Row],[Monto Facturado DOP]]</f>
        <v>309750</v>
      </c>
      <c r="I122" s="17">
        <f>+Tabla2[[#This Row],[Monto Facturado DOP]]-Tabla2[[#This Row],[Monto Pagado DOP]]</f>
        <v>0</v>
      </c>
      <c r="J122" s="17" t="s">
        <v>29</v>
      </c>
      <c r="K122" s="15">
        <f>+Tabla2[[#This Row],[Fecha de Documento]]+15</f>
        <v>44988</v>
      </c>
    </row>
    <row r="123" spans="1:11" s="24" customFormat="1" ht="117.75" customHeight="1" x14ac:dyDescent="0.25">
      <c r="A123" s="14" t="s">
        <v>607</v>
      </c>
      <c r="B123" s="15" t="s">
        <v>487</v>
      </c>
      <c r="C123" s="14" t="s">
        <v>153</v>
      </c>
      <c r="D123" s="15" t="s">
        <v>443</v>
      </c>
      <c r="E123" s="16" t="s">
        <v>353</v>
      </c>
      <c r="F123" s="14" t="s">
        <v>354</v>
      </c>
      <c r="G123" s="17">
        <v>282610</v>
      </c>
      <c r="H123" s="17">
        <f>+Tabla2[[#This Row],[Monto Facturado DOP]]</f>
        <v>282610</v>
      </c>
      <c r="I123" s="17">
        <f>+Tabla2[[#This Row],[Monto Facturado DOP]]-Tabla2[[#This Row],[Monto Pagado DOP]]</f>
        <v>0</v>
      </c>
      <c r="J123" s="17" t="s">
        <v>29</v>
      </c>
      <c r="K123" s="15">
        <f>+Tabla2[[#This Row],[Fecha de Documento]]+15</f>
        <v>44978</v>
      </c>
    </row>
    <row r="124" spans="1:11" s="24" customFormat="1" ht="153" customHeight="1" x14ac:dyDescent="0.25">
      <c r="A124" s="14" t="s">
        <v>608</v>
      </c>
      <c r="B124" s="15" t="s">
        <v>456</v>
      </c>
      <c r="C124" s="14" t="s">
        <v>154</v>
      </c>
      <c r="D124" s="15" t="s">
        <v>7</v>
      </c>
      <c r="E124" s="16" t="s">
        <v>355</v>
      </c>
      <c r="F124" s="14" t="s">
        <v>356</v>
      </c>
      <c r="G124" s="17">
        <v>46780</v>
      </c>
      <c r="H124" s="17">
        <f>+Tabla2[[#This Row],[Monto Facturado DOP]]</f>
        <v>46780</v>
      </c>
      <c r="I124" s="17">
        <f>+Tabla2[[#This Row],[Monto Facturado DOP]]-Tabla2[[#This Row],[Monto Pagado DOP]]</f>
        <v>0</v>
      </c>
      <c r="J124" s="17" t="s">
        <v>29</v>
      </c>
      <c r="K124" s="15">
        <f>+Tabla2[[#This Row],[Fecha de Documento]]+15</f>
        <v>44974</v>
      </c>
    </row>
    <row r="125" spans="1:11" s="24" customFormat="1" ht="150.75" customHeight="1" x14ac:dyDescent="0.25">
      <c r="A125" s="14" t="s">
        <v>609</v>
      </c>
      <c r="B125" s="15" t="s">
        <v>456</v>
      </c>
      <c r="C125" s="14" t="s">
        <v>154</v>
      </c>
      <c r="D125" s="15" t="s">
        <v>2</v>
      </c>
      <c r="E125" s="16" t="s">
        <v>355</v>
      </c>
      <c r="F125" s="14" t="s">
        <v>356</v>
      </c>
      <c r="G125" s="17">
        <v>23390</v>
      </c>
      <c r="H125" s="17">
        <f>+Tabla2[[#This Row],[Monto Facturado DOP]]</f>
        <v>23390</v>
      </c>
      <c r="I125" s="17">
        <f>+Tabla2[[#This Row],[Monto Facturado DOP]]-Tabla2[[#This Row],[Monto Pagado DOP]]</f>
        <v>0</v>
      </c>
      <c r="J125" s="17" t="s">
        <v>29</v>
      </c>
      <c r="K125" s="15">
        <f>+Tabla2[[#This Row],[Fecha de Documento]]+15</f>
        <v>44974</v>
      </c>
    </row>
    <row r="126" spans="1:11" s="24" customFormat="1" ht="94.5" customHeight="1" x14ac:dyDescent="0.25">
      <c r="A126" s="14" t="s">
        <v>610</v>
      </c>
      <c r="B126" s="15" t="s">
        <v>496</v>
      </c>
      <c r="C126" s="14" t="s">
        <v>155</v>
      </c>
      <c r="D126" s="15" t="s">
        <v>474</v>
      </c>
      <c r="E126" s="16" t="s">
        <v>357</v>
      </c>
      <c r="F126" s="14" t="s">
        <v>358</v>
      </c>
      <c r="G126" s="17">
        <v>116749.2</v>
      </c>
      <c r="H126" s="17">
        <f>+Tabla2[[#This Row],[Monto Facturado DOP]]</f>
        <v>116749.2</v>
      </c>
      <c r="I126" s="17">
        <f>+Tabla2[[#This Row],[Monto Facturado DOP]]-Tabla2[[#This Row],[Monto Pagado DOP]]</f>
        <v>0</v>
      </c>
      <c r="J126" s="17" t="s">
        <v>29</v>
      </c>
      <c r="K126" s="15">
        <f>+Tabla2[[#This Row],[Fecha de Documento]]+15</f>
        <v>44979</v>
      </c>
    </row>
    <row r="127" spans="1:11" s="24" customFormat="1" ht="131.25" customHeight="1" x14ac:dyDescent="0.25">
      <c r="A127" s="14" t="s">
        <v>611</v>
      </c>
      <c r="B127" s="15" t="s">
        <v>507</v>
      </c>
      <c r="C127" s="14" t="s">
        <v>156</v>
      </c>
      <c r="D127" s="15" t="s">
        <v>436</v>
      </c>
      <c r="E127" s="16" t="s">
        <v>359</v>
      </c>
      <c r="F127" s="14" t="s">
        <v>360</v>
      </c>
      <c r="G127" s="17">
        <v>16520</v>
      </c>
      <c r="H127" s="17">
        <f>+Tabla2[[#This Row],[Monto Facturado DOP]]</f>
        <v>16520</v>
      </c>
      <c r="I127" s="17">
        <f>+Tabla2[[#This Row],[Monto Facturado DOP]]-Tabla2[[#This Row],[Monto Pagado DOP]]</f>
        <v>0</v>
      </c>
      <c r="J127" s="17" t="s">
        <v>29</v>
      </c>
      <c r="K127" s="15">
        <f>+Tabla2[[#This Row],[Fecha de Documento]]+15</f>
        <v>44996</v>
      </c>
    </row>
    <row r="128" spans="1:11" s="24" customFormat="1" ht="141.75" customHeight="1" x14ac:dyDescent="0.25">
      <c r="A128" s="14" t="s">
        <v>612</v>
      </c>
      <c r="B128" s="15" t="s">
        <v>500</v>
      </c>
      <c r="C128" s="14" t="s">
        <v>157</v>
      </c>
      <c r="D128" s="15" t="s">
        <v>481</v>
      </c>
      <c r="E128" s="16" t="s">
        <v>361</v>
      </c>
      <c r="F128" s="14" t="s">
        <v>362</v>
      </c>
      <c r="G128" s="17">
        <v>71637.8</v>
      </c>
      <c r="H128" s="17">
        <f>+Tabla2[[#This Row],[Monto Facturado DOP]]</f>
        <v>71637.8</v>
      </c>
      <c r="I128" s="17">
        <f>+Tabla2[[#This Row],[Monto Facturado DOP]]-Tabla2[[#This Row],[Monto Pagado DOP]]</f>
        <v>0</v>
      </c>
      <c r="J128" s="17" t="s">
        <v>29</v>
      </c>
      <c r="K128" s="15">
        <f>+Tabla2[[#This Row],[Fecha de Documento]]+15</f>
        <v>44980</v>
      </c>
    </row>
    <row r="129" spans="1:11" s="24" customFormat="1" ht="127.5" customHeight="1" x14ac:dyDescent="0.25">
      <c r="A129" s="14" t="s">
        <v>613</v>
      </c>
      <c r="B129" s="15" t="s">
        <v>440</v>
      </c>
      <c r="C129" s="14" t="s">
        <v>158</v>
      </c>
      <c r="D129" s="15" t="s">
        <v>432</v>
      </c>
      <c r="E129" s="16" t="s">
        <v>363</v>
      </c>
      <c r="F129" s="14" t="s">
        <v>364</v>
      </c>
      <c r="G129" s="17">
        <v>45666</v>
      </c>
      <c r="H129" s="17">
        <f>+Tabla2[[#This Row],[Monto Facturado DOP]]</f>
        <v>45666</v>
      </c>
      <c r="I129" s="17">
        <f>+Tabla2[[#This Row],[Monto Facturado DOP]]-Tabla2[[#This Row],[Monto Pagado DOP]]</f>
        <v>0</v>
      </c>
      <c r="J129" s="17" t="s">
        <v>29</v>
      </c>
      <c r="K129" s="15">
        <f>+Tabla2[[#This Row],[Fecha de Documento]]+15</f>
        <v>44982</v>
      </c>
    </row>
    <row r="130" spans="1:11" s="24" customFormat="1" ht="105.75" customHeight="1" x14ac:dyDescent="0.25">
      <c r="A130" s="14" t="s">
        <v>614</v>
      </c>
      <c r="B130" s="15" t="s">
        <v>496</v>
      </c>
      <c r="C130" s="14" t="s">
        <v>159</v>
      </c>
      <c r="D130" s="15" t="s">
        <v>482</v>
      </c>
      <c r="E130" s="16" t="s">
        <v>365</v>
      </c>
      <c r="F130" s="14" t="s">
        <v>366</v>
      </c>
      <c r="G130" s="17">
        <v>76110</v>
      </c>
      <c r="H130" s="17">
        <f>+Tabla2[[#This Row],[Monto Facturado DOP]]</f>
        <v>76110</v>
      </c>
      <c r="I130" s="17">
        <f>+Tabla2[[#This Row],[Monto Facturado DOP]]-Tabla2[[#This Row],[Monto Pagado DOP]]</f>
        <v>0</v>
      </c>
      <c r="J130" s="17" t="s">
        <v>29</v>
      </c>
      <c r="K130" s="15">
        <f>+Tabla2[[#This Row],[Fecha de Documento]]+15</f>
        <v>44979</v>
      </c>
    </row>
    <row r="131" spans="1:11" s="24" customFormat="1" ht="130.5" customHeight="1" x14ac:dyDescent="0.25">
      <c r="A131" s="14" t="s">
        <v>615</v>
      </c>
      <c r="B131" s="15" t="s">
        <v>500</v>
      </c>
      <c r="C131" s="14" t="s">
        <v>160</v>
      </c>
      <c r="D131" s="15" t="s">
        <v>482</v>
      </c>
      <c r="E131" s="16" t="s">
        <v>367</v>
      </c>
      <c r="F131" s="14" t="s">
        <v>368</v>
      </c>
      <c r="G131" s="17">
        <v>44320.800000000003</v>
      </c>
      <c r="H131" s="17">
        <f>+Tabla2[[#This Row],[Monto Facturado DOP]]</f>
        <v>44320.800000000003</v>
      </c>
      <c r="I131" s="17">
        <f>+Tabla2[[#This Row],[Monto Facturado DOP]]-Tabla2[[#This Row],[Monto Pagado DOP]]</f>
        <v>0</v>
      </c>
      <c r="J131" s="17" t="s">
        <v>29</v>
      </c>
      <c r="K131" s="15">
        <f>+Tabla2[[#This Row],[Fecha de Documento]]+15</f>
        <v>44980</v>
      </c>
    </row>
    <row r="132" spans="1:11" s="24" customFormat="1" ht="126" x14ac:dyDescent="0.25">
      <c r="A132" s="14" t="s">
        <v>616</v>
      </c>
      <c r="B132" s="15" t="s">
        <v>487</v>
      </c>
      <c r="C132" s="14" t="s">
        <v>161</v>
      </c>
      <c r="D132" s="15" t="s">
        <v>6</v>
      </c>
      <c r="E132" s="16" t="s">
        <v>369</v>
      </c>
      <c r="F132" s="14" t="s">
        <v>370</v>
      </c>
      <c r="G132" s="17">
        <v>1190471.32</v>
      </c>
      <c r="H132" s="17">
        <f>+Tabla2[[#This Row],[Monto Facturado DOP]]</f>
        <v>1190471.32</v>
      </c>
      <c r="I132" s="17">
        <f>+Tabla2[[#This Row],[Monto Facturado DOP]]-Tabla2[[#This Row],[Monto Pagado DOP]]</f>
        <v>0</v>
      </c>
      <c r="J132" s="17" t="s">
        <v>29</v>
      </c>
      <c r="K132" s="15">
        <f>+Tabla2[[#This Row],[Fecha de Documento]]+15</f>
        <v>44978</v>
      </c>
    </row>
    <row r="133" spans="1:11" s="24" customFormat="1" ht="78.75" x14ac:dyDescent="0.25">
      <c r="A133" s="14" t="s">
        <v>617</v>
      </c>
      <c r="B133" s="15" t="s">
        <v>503</v>
      </c>
      <c r="C133" s="14" t="s">
        <v>162</v>
      </c>
      <c r="D133" s="15" t="s">
        <v>483</v>
      </c>
      <c r="E133" s="16" t="s">
        <v>371</v>
      </c>
      <c r="F133" s="14" t="s">
        <v>372</v>
      </c>
      <c r="G133" s="17">
        <v>62376.05</v>
      </c>
      <c r="H133" s="17">
        <f>+Tabla2[[#This Row],[Monto Facturado DOP]]</f>
        <v>62376.05</v>
      </c>
      <c r="I133" s="17">
        <f>+Tabla2[[#This Row],[Monto Facturado DOP]]-Tabla2[[#This Row],[Monto Pagado DOP]]</f>
        <v>0</v>
      </c>
      <c r="J133" s="17" t="s">
        <v>29</v>
      </c>
      <c r="K133" s="15">
        <f>+Tabla2[[#This Row],[Fecha de Documento]]+15</f>
        <v>44993</v>
      </c>
    </row>
    <row r="134" spans="1:11" s="24" customFormat="1" ht="78.75" x14ac:dyDescent="0.25">
      <c r="A134" s="14" t="s">
        <v>618</v>
      </c>
      <c r="B134" s="15" t="s">
        <v>503</v>
      </c>
      <c r="C134" s="14" t="s">
        <v>162</v>
      </c>
      <c r="D134" s="15" t="s">
        <v>474</v>
      </c>
      <c r="E134" s="16" t="s">
        <v>371</v>
      </c>
      <c r="F134" s="14" t="s">
        <v>372</v>
      </c>
      <c r="G134" s="17">
        <v>90522.95</v>
      </c>
      <c r="H134" s="17">
        <f>+Tabla2[[#This Row],[Monto Facturado DOP]]</f>
        <v>90522.95</v>
      </c>
      <c r="I134" s="17">
        <f>+Tabla2[[#This Row],[Monto Facturado DOP]]-Tabla2[[#This Row],[Monto Pagado DOP]]</f>
        <v>0</v>
      </c>
      <c r="J134" s="17" t="s">
        <v>29</v>
      </c>
      <c r="K134" s="15">
        <f>+Tabla2[[#This Row],[Fecha de Documento]]+15</f>
        <v>44993</v>
      </c>
    </row>
    <row r="135" spans="1:11" s="24" customFormat="1" ht="94.5" x14ac:dyDescent="0.25">
      <c r="A135" s="14" t="s">
        <v>619</v>
      </c>
      <c r="B135" s="15" t="s">
        <v>499</v>
      </c>
      <c r="C135" s="14" t="s">
        <v>163</v>
      </c>
      <c r="D135" s="15" t="s">
        <v>484</v>
      </c>
      <c r="E135" s="16" t="s">
        <v>373</v>
      </c>
      <c r="F135" s="14" t="s">
        <v>374</v>
      </c>
      <c r="G135" s="17">
        <v>15741.68</v>
      </c>
      <c r="H135" s="17">
        <f>+Tabla2[[#This Row],[Monto Facturado DOP]]</f>
        <v>15741.68</v>
      </c>
      <c r="I135" s="17">
        <f>+Tabla2[[#This Row],[Monto Facturado DOP]]-Tabla2[[#This Row],[Monto Pagado DOP]]</f>
        <v>0</v>
      </c>
      <c r="J135" s="17" t="s">
        <v>29</v>
      </c>
      <c r="K135" s="15">
        <f>+Tabla2[[#This Row],[Fecha de Documento]]+15</f>
        <v>44994</v>
      </c>
    </row>
    <row r="136" spans="1:11" s="24" customFormat="1" ht="94.5" x14ac:dyDescent="0.25">
      <c r="A136" s="14" t="s">
        <v>620</v>
      </c>
      <c r="B136" s="15" t="s">
        <v>499</v>
      </c>
      <c r="C136" s="14" t="s">
        <v>163</v>
      </c>
      <c r="D136" s="15" t="s">
        <v>466</v>
      </c>
      <c r="E136" s="16" t="s">
        <v>373</v>
      </c>
      <c r="F136" s="14" t="s">
        <v>374</v>
      </c>
      <c r="G136" s="17">
        <v>15741.68</v>
      </c>
      <c r="H136" s="17">
        <f>+Tabla2[[#This Row],[Monto Facturado DOP]]</f>
        <v>15741.68</v>
      </c>
      <c r="I136" s="17">
        <f>+Tabla2[[#This Row],[Monto Facturado DOP]]-Tabla2[[#This Row],[Monto Pagado DOP]]</f>
        <v>0</v>
      </c>
      <c r="J136" s="17" t="s">
        <v>29</v>
      </c>
      <c r="K136" s="15">
        <f>+Tabla2[[#This Row],[Fecha de Documento]]+15</f>
        <v>44994</v>
      </c>
    </row>
    <row r="137" spans="1:11" s="24" customFormat="1" ht="126" x14ac:dyDescent="0.25">
      <c r="A137" s="14" t="s">
        <v>621</v>
      </c>
      <c r="B137" s="15" t="s">
        <v>453</v>
      </c>
      <c r="C137" s="14" t="s">
        <v>164</v>
      </c>
      <c r="D137" s="15" t="s">
        <v>439</v>
      </c>
      <c r="E137" s="16" t="s">
        <v>375</v>
      </c>
      <c r="F137" s="14" t="s">
        <v>376</v>
      </c>
      <c r="G137" s="17">
        <v>807190.27</v>
      </c>
      <c r="H137" s="17">
        <f>+Tabla2[[#This Row],[Monto Facturado DOP]]</f>
        <v>807190.27</v>
      </c>
      <c r="I137" s="17">
        <f>+Tabla2[[#This Row],[Monto Facturado DOP]]-Tabla2[[#This Row],[Monto Pagado DOP]]</f>
        <v>0</v>
      </c>
      <c r="J137" s="17" t="s">
        <v>29</v>
      </c>
      <c r="K137" s="15">
        <f>+Tabla2[[#This Row],[Fecha de Documento]]+15</f>
        <v>44973</v>
      </c>
    </row>
    <row r="138" spans="1:11" s="24" customFormat="1" ht="94.5" x14ac:dyDescent="0.25">
      <c r="A138" s="14" t="s">
        <v>622</v>
      </c>
      <c r="B138" s="15" t="s">
        <v>497</v>
      </c>
      <c r="C138" s="14" t="s">
        <v>165</v>
      </c>
      <c r="D138" s="15" t="s">
        <v>485</v>
      </c>
      <c r="E138" s="16" t="s">
        <v>377</v>
      </c>
      <c r="F138" s="14" t="s">
        <v>378</v>
      </c>
      <c r="G138" s="17">
        <v>10431.200000000001</v>
      </c>
      <c r="H138" s="17">
        <f>+Tabla2[[#This Row],[Monto Facturado DOP]]</f>
        <v>10431.200000000001</v>
      </c>
      <c r="I138" s="17">
        <f>+Tabla2[[#This Row],[Monto Facturado DOP]]-Tabla2[[#This Row],[Monto Pagado DOP]]</f>
        <v>0</v>
      </c>
      <c r="J138" s="17" t="s">
        <v>29</v>
      </c>
      <c r="K138" s="15">
        <f>+Tabla2[[#This Row],[Fecha de Documento]]+15</f>
        <v>44981</v>
      </c>
    </row>
    <row r="139" spans="1:11" s="24" customFormat="1" ht="126" x14ac:dyDescent="0.25">
      <c r="A139" s="14" t="s">
        <v>623</v>
      </c>
      <c r="B139" s="15" t="s">
        <v>453</v>
      </c>
      <c r="C139" s="14" t="s">
        <v>166</v>
      </c>
      <c r="D139" s="15" t="s">
        <v>482</v>
      </c>
      <c r="E139" s="16" t="s">
        <v>379</v>
      </c>
      <c r="F139" s="14" t="s">
        <v>380</v>
      </c>
      <c r="G139" s="17">
        <v>508125</v>
      </c>
      <c r="H139" s="17">
        <f>+Tabla2[[#This Row],[Monto Facturado DOP]]</f>
        <v>508125</v>
      </c>
      <c r="I139" s="17">
        <f>+Tabla2[[#This Row],[Monto Facturado DOP]]-Tabla2[[#This Row],[Monto Pagado DOP]]</f>
        <v>0</v>
      </c>
      <c r="J139" s="17" t="s">
        <v>29</v>
      </c>
      <c r="K139" s="15">
        <f>+Tabla2[[#This Row],[Fecha de Documento]]+15</f>
        <v>44973</v>
      </c>
    </row>
    <row r="140" spans="1:11" s="24" customFormat="1" ht="126" x14ac:dyDescent="0.25">
      <c r="A140" s="14" t="s">
        <v>624</v>
      </c>
      <c r="B140" s="15" t="s">
        <v>453</v>
      </c>
      <c r="C140" s="14" t="s">
        <v>166</v>
      </c>
      <c r="D140" s="15" t="s">
        <v>469</v>
      </c>
      <c r="E140" s="16" t="s">
        <v>379</v>
      </c>
      <c r="F140" s="14" t="s">
        <v>380</v>
      </c>
      <c r="G140" s="17">
        <v>106875</v>
      </c>
      <c r="H140" s="17">
        <f>+Tabla2[[#This Row],[Monto Facturado DOP]]</f>
        <v>106875</v>
      </c>
      <c r="I140" s="17">
        <f>+Tabla2[[#This Row],[Monto Facturado DOP]]-Tabla2[[#This Row],[Monto Pagado DOP]]</f>
        <v>0</v>
      </c>
      <c r="J140" s="17" t="s">
        <v>29</v>
      </c>
      <c r="K140" s="15">
        <f>+Tabla2[[#This Row],[Fecha de Documento]]+15</f>
        <v>44973</v>
      </c>
    </row>
    <row r="141" spans="1:11" s="24" customFormat="1" ht="126" x14ac:dyDescent="0.25">
      <c r="A141" s="14" t="s">
        <v>625</v>
      </c>
      <c r="B141" s="15" t="s">
        <v>508</v>
      </c>
      <c r="C141" s="14" t="s">
        <v>167</v>
      </c>
      <c r="D141" s="15" t="s">
        <v>16</v>
      </c>
      <c r="E141" s="16" t="s">
        <v>379</v>
      </c>
      <c r="F141" s="14" t="s">
        <v>381</v>
      </c>
      <c r="G141" s="17">
        <v>404563</v>
      </c>
      <c r="H141" s="17">
        <f>+Tabla2[[#This Row],[Monto Facturado DOP]]</f>
        <v>404563</v>
      </c>
      <c r="I141" s="17">
        <f>+Tabla2[[#This Row],[Monto Facturado DOP]]-Tabla2[[#This Row],[Monto Pagado DOP]]</f>
        <v>0</v>
      </c>
      <c r="J141" s="17" t="s">
        <v>29</v>
      </c>
      <c r="K141" s="15">
        <f>+Tabla2[[#This Row],[Fecha de Documento]]+15</f>
        <v>44995</v>
      </c>
    </row>
    <row r="142" spans="1:11" s="24" customFormat="1" ht="157.5" x14ac:dyDescent="0.25">
      <c r="A142" s="14" t="s">
        <v>626</v>
      </c>
      <c r="B142" s="15" t="s">
        <v>453</v>
      </c>
      <c r="C142" s="14" t="s">
        <v>168</v>
      </c>
      <c r="D142" s="15" t="s">
        <v>460</v>
      </c>
      <c r="E142" s="16" t="s">
        <v>382</v>
      </c>
      <c r="F142" s="14" t="s">
        <v>383</v>
      </c>
      <c r="G142" s="17">
        <v>155168.79</v>
      </c>
      <c r="H142" s="17">
        <f>+Tabla2[[#This Row],[Monto Facturado DOP]]</f>
        <v>155168.79</v>
      </c>
      <c r="I142" s="17">
        <f>+Tabla2[[#This Row],[Monto Facturado DOP]]-Tabla2[[#This Row],[Monto Pagado DOP]]</f>
        <v>0</v>
      </c>
      <c r="J142" s="17" t="s">
        <v>29</v>
      </c>
      <c r="K142" s="15">
        <f>+Tabla2[[#This Row],[Fecha de Documento]]+15</f>
        <v>44973</v>
      </c>
    </row>
    <row r="143" spans="1:11" s="24" customFormat="1" ht="157.5" x14ac:dyDescent="0.25">
      <c r="A143" s="14" t="s">
        <v>627</v>
      </c>
      <c r="B143" s="15" t="s">
        <v>453</v>
      </c>
      <c r="C143" s="14" t="s">
        <v>168</v>
      </c>
      <c r="D143" s="15" t="s">
        <v>477</v>
      </c>
      <c r="E143" s="16" t="s">
        <v>382</v>
      </c>
      <c r="F143" s="14" t="s">
        <v>383</v>
      </c>
      <c r="G143" s="17">
        <v>195683.05</v>
      </c>
      <c r="H143" s="17">
        <f>+Tabla2[[#This Row],[Monto Facturado DOP]]</f>
        <v>195683.05</v>
      </c>
      <c r="I143" s="17">
        <f>+Tabla2[[#This Row],[Monto Facturado DOP]]-Tabla2[[#This Row],[Monto Pagado DOP]]</f>
        <v>0</v>
      </c>
      <c r="J143" s="17" t="s">
        <v>29</v>
      </c>
      <c r="K143" s="15">
        <f>+Tabla2[[#This Row],[Fecha de Documento]]+15</f>
        <v>44973</v>
      </c>
    </row>
    <row r="144" spans="1:11" s="24" customFormat="1" ht="126" x14ac:dyDescent="0.25">
      <c r="A144" s="14" t="s">
        <v>628</v>
      </c>
      <c r="B144" s="15" t="s">
        <v>502</v>
      </c>
      <c r="C144" s="14" t="s">
        <v>169</v>
      </c>
      <c r="D144" s="15" t="s">
        <v>432</v>
      </c>
      <c r="E144" s="16" t="s">
        <v>382</v>
      </c>
      <c r="F144" s="14" t="s">
        <v>384</v>
      </c>
      <c r="G144" s="17">
        <v>184259.46</v>
      </c>
      <c r="H144" s="17">
        <f>+Tabla2[[#This Row],[Monto Facturado DOP]]</f>
        <v>184259.46</v>
      </c>
      <c r="I144" s="17">
        <f>+Tabla2[[#This Row],[Monto Facturado DOP]]-Tabla2[[#This Row],[Monto Pagado DOP]]</f>
        <v>0</v>
      </c>
      <c r="J144" s="17" t="s">
        <v>29</v>
      </c>
      <c r="K144" s="15">
        <f>+Tabla2[[#This Row],[Fecha de Documento]]+15</f>
        <v>44989</v>
      </c>
    </row>
    <row r="145" spans="1:11" s="24" customFormat="1" ht="126" x14ac:dyDescent="0.25">
      <c r="A145" s="14" t="s">
        <v>629</v>
      </c>
      <c r="B145" s="15" t="s">
        <v>487</v>
      </c>
      <c r="C145" s="14" t="s">
        <v>170</v>
      </c>
      <c r="D145" s="15" t="s">
        <v>470</v>
      </c>
      <c r="E145" s="16" t="s">
        <v>385</v>
      </c>
      <c r="F145" s="14" t="s">
        <v>386</v>
      </c>
      <c r="G145" s="17">
        <v>233748.56</v>
      </c>
      <c r="H145" s="17">
        <f>+Tabla2[[#This Row],[Monto Facturado DOP]]</f>
        <v>233748.56</v>
      </c>
      <c r="I145" s="17">
        <f>+Tabla2[[#This Row],[Monto Facturado DOP]]-Tabla2[[#This Row],[Monto Pagado DOP]]</f>
        <v>0</v>
      </c>
      <c r="J145" s="17" t="s">
        <v>29</v>
      </c>
      <c r="K145" s="15">
        <f>+Tabla2[[#This Row],[Fecha de Documento]]+15</f>
        <v>44978</v>
      </c>
    </row>
    <row r="146" spans="1:11" s="24" customFormat="1" ht="141.75" x14ac:dyDescent="0.25">
      <c r="A146" s="14" t="s">
        <v>630</v>
      </c>
      <c r="B146" s="15" t="s">
        <v>497</v>
      </c>
      <c r="C146" s="14" t="s">
        <v>171</v>
      </c>
      <c r="D146" s="15" t="s">
        <v>434</v>
      </c>
      <c r="E146" s="16" t="s">
        <v>385</v>
      </c>
      <c r="F146" s="14" t="s">
        <v>387</v>
      </c>
      <c r="G146" s="17">
        <v>31000.02</v>
      </c>
      <c r="H146" s="17">
        <f>+Tabla2[[#This Row],[Monto Facturado DOP]]</f>
        <v>31000.02</v>
      </c>
      <c r="I146" s="17">
        <f>+Tabla2[[#This Row],[Monto Facturado DOP]]-Tabla2[[#This Row],[Monto Pagado DOP]]</f>
        <v>0</v>
      </c>
      <c r="J146" s="17" t="s">
        <v>29</v>
      </c>
      <c r="K146" s="15">
        <f>+Tabla2[[#This Row],[Fecha de Documento]]+15</f>
        <v>44981</v>
      </c>
    </row>
    <row r="147" spans="1:11" s="24" customFormat="1" ht="141.75" x14ac:dyDescent="0.25">
      <c r="A147" s="14" t="s">
        <v>631</v>
      </c>
      <c r="B147" s="15" t="s">
        <v>497</v>
      </c>
      <c r="C147" s="14" t="s">
        <v>171</v>
      </c>
      <c r="D147" s="15" t="s">
        <v>4</v>
      </c>
      <c r="E147" s="16" t="s">
        <v>385</v>
      </c>
      <c r="F147" s="14" t="s">
        <v>387</v>
      </c>
      <c r="G147" s="17">
        <v>77500.039999999994</v>
      </c>
      <c r="H147" s="17">
        <f>+Tabla2[[#This Row],[Monto Facturado DOP]]</f>
        <v>77500.039999999994</v>
      </c>
      <c r="I147" s="17">
        <f>+Tabla2[[#This Row],[Monto Facturado DOP]]-Tabla2[[#This Row],[Monto Pagado DOP]]</f>
        <v>0</v>
      </c>
      <c r="J147" s="17" t="s">
        <v>29</v>
      </c>
      <c r="K147" s="15">
        <f>+Tabla2[[#This Row],[Fecha de Documento]]+15</f>
        <v>44981</v>
      </c>
    </row>
    <row r="148" spans="1:11" s="24" customFormat="1" ht="126" x14ac:dyDescent="0.25">
      <c r="A148" s="14" t="s">
        <v>632</v>
      </c>
      <c r="B148" s="15" t="s">
        <v>505</v>
      </c>
      <c r="C148" s="14" t="s">
        <v>172</v>
      </c>
      <c r="D148" s="15" t="s">
        <v>60</v>
      </c>
      <c r="E148" s="16" t="s">
        <v>388</v>
      </c>
      <c r="F148" s="14" t="s">
        <v>389</v>
      </c>
      <c r="G148" s="17">
        <v>3940007.4</v>
      </c>
      <c r="H148" s="17">
        <f>+Tabla2[[#This Row],[Monto Facturado DOP]]</f>
        <v>3940007.4</v>
      </c>
      <c r="I148" s="17">
        <f>+Tabla2[[#This Row],[Monto Facturado DOP]]-Tabla2[[#This Row],[Monto Pagado DOP]]</f>
        <v>0</v>
      </c>
      <c r="J148" s="17" t="s">
        <v>29</v>
      </c>
      <c r="K148" s="15">
        <f>+Tabla2[[#This Row],[Fecha de Documento]]+15</f>
        <v>44985</v>
      </c>
    </row>
    <row r="149" spans="1:11" s="24" customFormat="1" ht="126" x14ac:dyDescent="0.25">
      <c r="A149" s="14" t="s">
        <v>633</v>
      </c>
      <c r="B149" s="15" t="s">
        <v>496</v>
      </c>
      <c r="C149" s="14" t="s">
        <v>173</v>
      </c>
      <c r="D149" s="15" t="s">
        <v>444</v>
      </c>
      <c r="E149" s="16" t="s">
        <v>390</v>
      </c>
      <c r="F149" s="14" t="s">
        <v>391</v>
      </c>
      <c r="G149" s="17">
        <v>41816.5</v>
      </c>
      <c r="H149" s="17">
        <f>+Tabla2[[#This Row],[Monto Facturado DOP]]</f>
        <v>41816.5</v>
      </c>
      <c r="I149" s="17">
        <f>+Tabla2[[#This Row],[Monto Facturado DOP]]-Tabla2[[#This Row],[Monto Pagado DOP]]</f>
        <v>0</v>
      </c>
      <c r="J149" s="17" t="s">
        <v>29</v>
      </c>
      <c r="K149" s="15">
        <f>+Tabla2[[#This Row],[Fecha de Documento]]+15</f>
        <v>44979</v>
      </c>
    </row>
    <row r="150" spans="1:11" s="24" customFormat="1" ht="126" x14ac:dyDescent="0.25">
      <c r="A150" s="14" t="s">
        <v>634</v>
      </c>
      <c r="B150" s="15" t="s">
        <v>500</v>
      </c>
      <c r="C150" s="14" t="s">
        <v>174</v>
      </c>
      <c r="D150" s="15" t="s">
        <v>486</v>
      </c>
      <c r="E150" s="16" t="s">
        <v>390</v>
      </c>
      <c r="F150" s="14" t="s">
        <v>392</v>
      </c>
      <c r="G150" s="17">
        <v>19954.98</v>
      </c>
      <c r="H150" s="17">
        <f>+Tabla2[[#This Row],[Monto Facturado DOP]]</f>
        <v>19954.98</v>
      </c>
      <c r="I150" s="17">
        <f>+Tabla2[[#This Row],[Monto Facturado DOP]]-Tabla2[[#This Row],[Monto Pagado DOP]]</f>
        <v>0</v>
      </c>
      <c r="J150" s="17" t="s">
        <v>29</v>
      </c>
      <c r="K150" s="15">
        <f>+Tabla2[[#This Row],[Fecha de Documento]]+15</f>
        <v>44980</v>
      </c>
    </row>
    <row r="151" spans="1:11" s="24" customFormat="1" ht="110.25" x14ac:dyDescent="0.25">
      <c r="A151" s="14" t="s">
        <v>635</v>
      </c>
      <c r="B151" s="15" t="s">
        <v>504</v>
      </c>
      <c r="C151" s="14" t="s">
        <v>175</v>
      </c>
      <c r="D151" s="15" t="s">
        <v>444</v>
      </c>
      <c r="E151" s="16" t="s">
        <v>393</v>
      </c>
      <c r="F151" s="14" t="s">
        <v>394</v>
      </c>
      <c r="G151" s="17">
        <v>425000</v>
      </c>
      <c r="H151" s="17">
        <f>+Tabla2[[#This Row],[Monto Facturado DOP]]</f>
        <v>425000</v>
      </c>
      <c r="I151" s="17">
        <f>+Tabla2[[#This Row],[Monto Facturado DOP]]-Tabla2[[#This Row],[Monto Pagado DOP]]</f>
        <v>0</v>
      </c>
      <c r="J151" s="17" t="s">
        <v>29</v>
      </c>
      <c r="K151" s="15">
        <f>+Tabla2[[#This Row],[Fecha de Documento]]+15</f>
        <v>44986</v>
      </c>
    </row>
    <row r="152" spans="1:11" s="24" customFormat="1" ht="94.5" x14ac:dyDescent="0.25">
      <c r="A152" s="14" t="s">
        <v>636</v>
      </c>
      <c r="B152" s="15" t="s">
        <v>500</v>
      </c>
      <c r="C152" s="14" t="s">
        <v>176</v>
      </c>
      <c r="D152" s="15" t="s">
        <v>472</v>
      </c>
      <c r="E152" s="16" t="s">
        <v>395</v>
      </c>
      <c r="F152" s="14" t="s">
        <v>396</v>
      </c>
      <c r="G152" s="17">
        <v>4601</v>
      </c>
      <c r="H152" s="17">
        <f>+Tabla2[[#This Row],[Monto Facturado DOP]]</f>
        <v>4601</v>
      </c>
      <c r="I152" s="17">
        <f>+Tabla2[[#This Row],[Monto Facturado DOP]]-Tabla2[[#This Row],[Monto Pagado DOP]]</f>
        <v>0</v>
      </c>
      <c r="J152" s="17" t="s">
        <v>29</v>
      </c>
      <c r="K152" s="15">
        <f>+Tabla2[[#This Row],[Fecha de Documento]]+15</f>
        <v>44980</v>
      </c>
    </row>
    <row r="153" spans="1:11" s="24" customFormat="1" ht="126" x14ac:dyDescent="0.25">
      <c r="A153" s="14" t="s">
        <v>48</v>
      </c>
      <c r="B153" s="15" t="s">
        <v>500</v>
      </c>
      <c r="C153" s="14" t="s">
        <v>177</v>
      </c>
      <c r="D153" s="15" t="s">
        <v>464</v>
      </c>
      <c r="E153" s="16" t="s">
        <v>397</v>
      </c>
      <c r="F153" s="14" t="s">
        <v>398</v>
      </c>
      <c r="G153" s="17">
        <v>44533.2</v>
      </c>
      <c r="H153" s="17">
        <f>+Tabla2[[#This Row],[Monto Facturado DOP]]</f>
        <v>44533.2</v>
      </c>
      <c r="I153" s="17">
        <f>+Tabla2[[#This Row],[Monto Facturado DOP]]-Tabla2[[#This Row],[Monto Pagado DOP]]</f>
        <v>0</v>
      </c>
      <c r="J153" s="17" t="s">
        <v>29</v>
      </c>
      <c r="K153" s="15">
        <f>+Tabla2[[#This Row],[Fecha de Documento]]+15</f>
        <v>44980</v>
      </c>
    </row>
    <row r="154" spans="1:11" s="24" customFormat="1" ht="78.75" x14ac:dyDescent="0.25">
      <c r="A154" s="14" t="s">
        <v>637</v>
      </c>
      <c r="B154" s="15" t="s">
        <v>503</v>
      </c>
      <c r="C154" s="14" t="s">
        <v>178</v>
      </c>
      <c r="D154" s="15" t="s">
        <v>449</v>
      </c>
      <c r="E154" s="16" t="s">
        <v>399</v>
      </c>
      <c r="F154" s="14" t="s">
        <v>400</v>
      </c>
      <c r="G154" s="17">
        <v>33543.5</v>
      </c>
      <c r="H154" s="17">
        <f>+Tabla2[[#This Row],[Monto Facturado DOP]]</f>
        <v>33543.5</v>
      </c>
      <c r="I154" s="17">
        <f>+Tabla2[[#This Row],[Monto Facturado DOP]]-Tabla2[[#This Row],[Monto Pagado DOP]]</f>
        <v>0</v>
      </c>
      <c r="J154" s="17" t="s">
        <v>29</v>
      </c>
      <c r="K154" s="15">
        <f>+Tabla2[[#This Row],[Fecha de Documento]]+15</f>
        <v>44993</v>
      </c>
    </row>
    <row r="155" spans="1:11" s="24" customFormat="1" ht="78.75" x14ac:dyDescent="0.25">
      <c r="A155" s="14" t="s">
        <v>49</v>
      </c>
      <c r="B155" s="15" t="s">
        <v>503</v>
      </c>
      <c r="C155" s="14" t="s">
        <v>178</v>
      </c>
      <c r="D155" s="15" t="s">
        <v>441</v>
      </c>
      <c r="E155" s="16" t="s">
        <v>399</v>
      </c>
      <c r="F155" s="14" t="s">
        <v>400</v>
      </c>
      <c r="G155" s="17">
        <v>61973</v>
      </c>
      <c r="H155" s="17">
        <f>+Tabla2[[#This Row],[Monto Facturado DOP]]</f>
        <v>61973</v>
      </c>
      <c r="I155" s="17">
        <f>+Tabla2[[#This Row],[Monto Facturado DOP]]-Tabla2[[#This Row],[Monto Pagado DOP]]</f>
        <v>0</v>
      </c>
      <c r="J155" s="17" t="s">
        <v>29</v>
      </c>
      <c r="K155" s="15">
        <f>+Tabla2[[#This Row],[Fecha de Documento]]+15</f>
        <v>44993</v>
      </c>
    </row>
    <row r="156" spans="1:11" s="24" customFormat="1" ht="141.75" x14ac:dyDescent="0.25">
      <c r="A156" s="14" t="s">
        <v>638</v>
      </c>
      <c r="B156" s="15" t="s">
        <v>504</v>
      </c>
      <c r="C156" s="14" t="s">
        <v>179</v>
      </c>
      <c r="D156" s="15" t="s">
        <v>455</v>
      </c>
      <c r="E156" s="16" t="s">
        <v>401</v>
      </c>
      <c r="F156" s="14" t="s">
        <v>402</v>
      </c>
      <c r="G156" s="17">
        <v>252152.01</v>
      </c>
      <c r="H156" s="17">
        <f>+Tabla2[[#This Row],[Monto Facturado DOP]]</f>
        <v>252152.01</v>
      </c>
      <c r="I156" s="17">
        <f>+Tabla2[[#This Row],[Monto Facturado DOP]]-Tabla2[[#This Row],[Monto Pagado DOP]]</f>
        <v>0</v>
      </c>
      <c r="J156" s="17" t="s">
        <v>29</v>
      </c>
      <c r="K156" s="15">
        <f>+Tabla2[[#This Row],[Fecha de Documento]]+15</f>
        <v>44986</v>
      </c>
    </row>
    <row r="157" spans="1:11" s="24" customFormat="1" ht="78.75" x14ac:dyDescent="0.25">
      <c r="A157" s="14" t="s">
        <v>39</v>
      </c>
      <c r="B157" s="15" t="s">
        <v>496</v>
      </c>
      <c r="C157" s="14" t="s">
        <v>180</v>
      </c>
      <c r="D157" s="15" t="s">
        <v>455</v>
      </c>
      <c r="E157" s="16" t="s">
        <v>403</v>
      </c>
      <c r="F157" s="14" t="s">
        <v>404</v>
      </c>
      <c r="G157" s="17">
        <v>9387.9</v>
      </c>
      <c r="H157" s="17">
        <f>+Tabla2[[#This Row],[Monto Facturado DOP]]</f>
        <v>9387.9</v>
      </c>
      <c r="I157" s="17">
        <f>+Tabla2[[#This Row],[Monto Facturado DOP]]-Tabla2[[#This Row],[Monto Pagado DOP]]</f>
        <v>0</v>
      </c>
      <c r="J157" s="17" t="s">
        <v>29</v>
      </c>
      <c r="K157" s="15">
        <f>+Tabla2[[#This Row],[Fecha de Documento]]+15</f>
        <v>44979</v>
      </c>
    </row>
    <row r="158" spans="1:11" s="24" customFormat="1" ht="78.75" x14ac:dyDescent="0.25">
      <c r="A158" s="14" t="s">
        <v>639</v>
      </c>
      <c r="B158" s="15" t="s">
        <v>496</v>
      </c>
      <c r="C158" s="14" t="s">
        <v>180</v>
      </c>
      <c r="D158" s="15" t="s">
        <v>487</v>
      </c>
      <c r="E158" s="16" t="s">
        <v>403</v>
      </c>
      <c r="F158" s="14" t="s">
        <v>404</v>
      </c>
      <c r="G158" s="17">
        <v>8269.23</v>
      </c>
      <c r="H158" s="17">
        <f>+Tabla2[[#This Row],[Monto Facturado DOP]]</f>
        <v>8269.23</v>
      </c>
      <c r="I158" s="17">
        <f>+Tabla2[[#This Row],[Monto Facturado DOP]]-Tabla2[[#This Row],[Monto Pagado DOP]]</f>
        <v>0</v>
      </c>
      <c r="J158" s="17" t="s">
        <v>29</v>
      </c>
      <c r="K158" s="15">
        <f>+Tabla2[[#This Row],[Fecha de Documento]]+15</f>
        <v>44979</v>
      </c>
    </row>
    <row r="159" spans="1:11" s="24" customFormat="1" ht="110.25" x14ac:dyDescent="0.25">
      <c r="A159" s="14" t="s">
        <v>640</v>
      </c>
      <c r="B159" s="15" t="s">
        <v>440</v>
      </c>
      <c r="C159" s="14" t="s">
        <v>181</v>
      </c>
      <c r="D159" s="15" t="s">
        <v>455</v>
      </c>
      <c r="E159" s="16" t="s">
        <v>403</v>
      </c>
      <c r="F159" s="14" t="s">
        <v>405</v>
      </c>
      <c r="G159" s="17">
        <v>32661.22</v>
      </c>
      <c r="H159" s="17">
        <f>+Tabla2[[#This Row],[Monto Facturado DOP]]</f>
        <v>32661.22</v>
      </c>
      <c r="I159" s="17">
        <f>+Tabla2[[#This Row],[Monto Facturado DOP]]-Tabla2[[#This Row],[Monto Pagado DOP]]</f>
        <v>0</v>
      </c>
      <c r="J159" s="17" t="s">
        <v>29</v>
      </c>
      <c r="K159" s="15">
        <f>+Tabla2[[#This Row],[Fecha de Documento]]+15</f>
        <v>44982</v>
      </c>
    </row>
    <row r="160" spans="1:11" s="24" customFormat="1" ht="110.25" x14ac:dyDescent="0.25">
      <c r="A160" s="14" t="s">
        <v>641</v>
      </c>
      <c r="B160" s="15" t="s">
        <v>440</v>
      </c>
      <c r="C160" s="14" t="s">
        <v>181</v>
      </c>
      <c r="D160" s="15" t="s">
        <v>487</v>
      </c>
      <c r="E160" s="16" t="s">
        <v>403</v>
      </c>
      <c r="F160" s="14" t="s">
        <v>405</v>
      </c>
      <c r="G160" s="17">
        <v>14088.12</v>
      </c>
      <c r="H160" s="17">
        <f>+Tabla2[[#This Row],[Monto Facturado DOP]]</f>
        <v>14088.12</v>
      </c>
      <c r="I160" s="17">
        <f>+Tabla2[[#This Row],[Monto Facturado DOP]]-Tabla2[[#This Row],[Monto Pagado DOP]]</f>
        <v>0</v>
      </c>
      <c r="J160" s="17" t="s">
        <v>29</v>
      </c>
      <c r="K160" s="15">
        <f>+Tabla2[[#This Row],[Fecha de Documento]]+15</f>
        <v>44982</v>
      </c>
    </row>
    <row r="161" spans="1:11" s="24" customFormat="1" ht="126" x14ac:dyDescent="0.25">
      <c r="A161" s="14" t="s">
        <v>642</v>
      </c>
      <c r="B161" s="15" t="s">
        <v>500</v>
      </c>
      <c r="C161" s="14" t="s">
        <v>182</v>
      </c>
      <c r="D161" s="15" t="s">
        <v>488</v>
      </c>
      <c r="E161" s="16" t="s">
        <v>406</v>
      </c>
      <c r="F161" s="14" t="s">
        <v>407</v>
      </c>
      <c r="G161" s="17">
        <v>811016.17</v>
      </c>
      <c r="H161" s="17">
        <f>+Tabla2[[#This Row],[Monto Facturado DOP]]</f>
        <v>811016.17</v>
      </c>
      <c r="I161" s="17">
        <f>+Tabla2[[#This Row],[Monto Facturado DOP]]-Tabla2[[#This Row],[Monto Pagado DOP]]</f>
        <v>0</v>
      </c>
      <c r="J161" s="17" t="s">
        <v>29</v>
      </c>
      <c r="K161" s="15">
        <f>+Tabla2[[#This Row],[Fecha de Documento]]+15</f>
        <v>44980</v>
      </c>
    </row>
    <row r="162" spans="1:11" s="24" customFormat="1" ht="126" x14ac:dyDescent="0.25">
      <c r="A162" s="14" t="s">
        <v>643</v>
      </c>
      <c r="B162" s="15" t="s">
        <v>500</v>
      </c>
      <c r="C162" s="14" t="s">
        <v>182</v>
      </c>
      <c r="D162" s="15" t="s">
        <v>489</v>
      </c>
      <c r="E162" s="16" t="s">
        <v>406</v>
      </c>
      <c r="F162" s="14" t="s">
        <v>407</v>
      </c>
      <c r="G162" s="17">
        <v>715306.42</v>
      </c>
      <c r="H162" s="17">
        <f>+Tabla2[[#This Row],[Monto Facturado DOP]]</f>
        <v>715306.42</v>
      </c>
      <c r="I162" s="17">
        <f>+Tabla2[[#This Row],[Monto Facturado DOP]]-Tabla2[[#This Row],[Monto Pagado DOP]]</f>
        <v>0</v>
      </c>
      <c r="J162" s="17" t="s">
        <v>29</v>
      </c>
      <c r="K162" s="15">
        <f>+Tabla2[[#This Row],[Fecha de Documento]]+15</f>
        <v>44980</v>
      </c>
    </row>
    <row r="163" spans="1:11" s="24" customFormat="1" ht="126" x14ac:dyDescent="0.25">
      <c r="A163" s="14" t="s">
        <v>644</v>
      </c>
      <c r="B163" s="15" t="s">
        <v>500</v>
      </c>
      <c r="C163" s="14" t="s">
        <v>182</v>
      </c>
      <c r="D163" s="15" t="s">
        <v>447</v>
      </c>
      <c r="E163" s="16" t="s">
        <v>406</v>
      </c>
      <c r="F163" s="14" t="s">
        <v>407</v>
      </c>
      <c r="G163" s="17">
        <v>711359.5</v>
      </c>
      <c r="H163" s="17">
        <f>+Tabla2[[#This Row],[Monto Facturado DOP]]</f>
        <v>711359.5</v>
      </c>
      <c r="I163" s="17">
        <f>+Tabla2[[#This Row],[Monto Facturado DOP]]-Tabla2[[#This Row],[Monto Pagado DOP]]</f>
        <v>0</v>
      </c>
      <c r="J163" s="17" t="s">
        <v>29</v>
      </c>
      <c r="K163" s="15">
        <f>+Tabla2[[#This Row],[Fecha de Documento]]+15</f>
        <v>44980</v>
      </c>
    </row>
    <row r="164" spans="1:11" s="24" customFormat="1" ht="110.25" x14ac:dyDescent="0.25">
      <c r="A164" s="14" t="s">
        <v>645</v>
      </c>
      <c r="B164" s="15" t="s">
        <v>456</v>
      </c>
      <c r="C164" s="14" t="s">
        <v>183</v>
      </c>
      <c r="D164" s="15" t="s">
        <v>431</v>
      </c>
      <c r="E164" s="16" t="s">
        <v>18</v>
      </c>
      <c r="F164" s="14" t="s">
        <v>660</v>
      </c>
      <c r="G164" s="17">
        <v>553049</v>
      </c>
      <c r="H164" s="17">
        <f>+Tabla2[[#This Row],[Monto Facturado DOP]]</f>
        <v>553049</v>
      </c>
      <c r="I164" s="17">
        <f>+Tabla2[[#This Row],[Monto Facturado DOP]]-Tabla2[[#This Row],[Monto Pagado DOP]]</f>
        <v>0</v>
      </c>
      <c r="J164" s="17" t="s">
        <v>29</v>
      </c>
      <c r="K164" s="15">
        <f>+Tabla2[[#This Row],[Fecha de Documento]]+15</f>
        <v>44974</v>
      </c>
    </row>
    <row r="165" spans="1:11" s="24" customFormat="1" ht="126" x14ac:dyDescent="0.25">
      <c r="A165" s="14" t="s">
        <v>646</v>
      </c>
      <c r="B165" s="15" t="s">
        <v>504</v>
      </c>
      <c r="C165" s="14" t="s">
        <v>184</v>
      </c>
      <c r="D165" s="15" t="s">
        <v>59</v>
      </c>
      <c r="E165" s="16" t="s">
        <v>408</v>
      </c>
      <c r="F165" s="14" t="s">
        <v>409</v>
      </c>
      <c r="G165" s="17">
        <v>11672935</v>
      </c>
      <c r="H165" s="17">
        <f>+Tabla2[[#This Row],[Monto Facturado DOP]]</f>
        <v>11672935</v>
      </c>
      <c r="I165" s="17">
        <f>+Tabla2[[#This Row],[Monto Facturado DOP]]-Tabla2[[#This Row],[Monto Pagado DOP]]</f>
        <v>0</v>
      </c>
      <c r="J165" s="17" t="s">
        <v>29</v>
      </c>
      <c r="K165" s="15">
        <f>+Tabla2[[#This Row],[Fecha de Documento]]+15</f>
        <v>44986</v>
      </c>
    </row>
    <row r="166" spans="1:11" s="24" customFormat="1" ht="157.5" x14ac:dyDescent="0.25">
      <c r="A166" s="14" t="s">
        <v>37</v>
      </c>
      <c r="B166" s="15" t="s">
        <v>498</v>
      </c>
      <c r="C166" s="14" t="s">
        <v>185</v>
      </c>
      <c r="D166" s="15" t="s">
        <v>490</v>
      </c>
      <c r="E166" s="16" t="s">
        <v>410</v>
      </c>
      <c r="F166" s="14" t="s">
        <v>411</v>
      </c>
      <c r="G166" s="17">
        <v>759440</v>
      </c>
      <c r="H166" s="17">
        <f>+Tabla2[[#This Row],[Monto Facturado DOP]]</f>
        <v>759440</v>
      </c>
      <c r="I166" s="17">
        <f>+Tabla2[[#This Row],[Monto Facturado DOP]]-Tabla2[[#This Row],[Monto Pagado DOP]]</f>
        <v>0</v>
      </c>
      <c r="J166" s="17" t="s">
        <v>29</v>
      </c>
      <c r="K166" s="15">
        <f>+Tabla2[[#This Row],[Fecha de Documento]]+15</f>
        <v>44992</v>
      </c>
    </row>
    <row r="167" spans="1:11" s="24" customFormat="1" ht="110.25" x14ac:dyDescent="0.25">
      <c r="A167" s="14" t="s">
        <v>647</v>
      </c>
      <c r="B167" s="15" t="s">
        <v>496</v>
      </c>
      <c r="C167" s="14" t="s">
        <v>186</v>
      </c>
      <c r="D167" s="15" t="s">
        <v>491</v>
      </c>
      <c r="E167" s="16" t="s">
        <v>412</v>
      </c>
      <c r="F167" s="14" t="s">
        <v>413</v>
      </c>
      <c r="G167" s="17">
        <v>71510</v>
      </c>
      <c r="H167" s="17">
        <f>+Tabla2[[#This Row],[Monto Facturado DOP]]</f>
        <v>71510</v>
      </c>
      <c r="I167" s="17">
        <f>+Tabla2[[#This Row],[Monto Facturado DOP]]-Tabla2[[#This Row],[Monto Pagado DOP]]</f>
        <v>0</v>
      </c>
      <c r="J167" s="17" t="s">
        <v>29</v>
      </c>
      <c r="K167" s="15">
        <f>+Tabla2[[#This Row],[Fecha de Documento]]+15</f>
        <v>44979</v>
      </c>
    </row>
    <row r="168" spans="1:11" s="24" customFormat="1" ht="94.5" x14ac:dyDescent="0.25">
      <c r="A168" s="14" t="s">
        <v>38</v>
      </c>
      <c r="B168" s="15" t="s">
        <v>456</v>
      </c>
      <c r="C168" s="14" t="s">
        <v>187</v>
      </c>
      <c r="D168" s="15" t="s">
        <v>492</v>
      </c>
      <c r="E168" s="16" t="s">
        <v>414</v>
      </c>
      <c r="F168" s="14" t="s">
        <v>415</v>
      </c>
      <c r="G168" s="17">
        <v>125434</v>
      </c>
      <c r="H168" s="17">
        <f>+Tabla2[[#This Row],[Monto Facturado DOP]]</f>
        <v>125434</v>
      </c>
      <c r="I168" s="17">
        <f>+Tabla2[[#This Row],[Monto Facturado DOP]]-Tabla2[[#This Row],[Monto Pagado DOP]]</f>
        <v>0</v>
      </c>
      <c r="J168" s="17" t="s">
        <v>29</v>
      </c>
      <c r="K168" s="15">
        <f>+Tabla2[[#This Row],[Fecha de Documento]]+15</f>
        <v>44974</v>
      </c>
    </row>
    <row r="169" spans="1:11" s="24" customFormat="1" ht="94.5" x14ac:dyDescent="0.25">
      <c r="A169" s="14" t="s">
        <v>648</v>
      </c>
      <c r="B169" s="15" t="s">
        <v>456</v>
      </c>
      <c r="C169" s="14" t="s">
        <v>187</v>
      </c>
      <c r="D169" s="15" t="s">
        <v>479</v>
      </c>
      <c r="E169" s="16" t="s">
        <v>414</v>
      </c>
      <c r="F169" s="14" t="s">
        <v>415</v>
      </c>
      <c r="G169" s="17">
        <v>150863</v>
      </c>
      <c r="H169" s="17">
        <f>+Tabla2[[#This Row],[Monto Facturado DOP]]</f>
        <v>150863</v>
      </c>
      <c r="I169" s="17">
        <f>+Tabla2[[#This Row],[Monto Facturado DOP]]-Tabla2[[#This Row],[Monto Pagado DOP]]</f>
        <v>0</v>
      </c>
      <c r="J169" s="17" t="s">
        <v>29</v>
      </c>
      <c r="K169" s="15">
        <f>+Tabla2[[#This Row],[Fecha de Documento]]+15</f>
        <v>44974</v>
      </c>
    </row>
    <row r="170" spans="1:11" s="24" customFormat="1" ht="141.75" x14ac:dyDescent="0.25">
      <c r="A170" s="14" t="s">
        <v>649</v>
      </c>
      <c r="B170" s="15" t="s">
        <v>499</v>
      </c>
      <c r="C170" s="14" t="s">
        <v>188</v>
      </c>
      <c r="D170" s="15" t="s">
        <v>493</v>
      </c>
      <c r="E170" s="16" t="s">
        <v>416</v>
      </c>
      <c r="F170" s="14" t="s">
        <v>417</v>
      </c>
      <c r="G170" s="17">
        <v>309018.58</v>
      </c>
      <c r="H170" s="17">
        <f>+Tabla2[[#This Row],[Monto Facturado DOP]]</f>
        <v>309018.58</v>
      </c>
      <c r="I170" s="17">
        <f>+Tabla2[[#This Row],[Monto Facturado DOP]]-Tabla2[[#This Row],[Monto Pagado DOP]]</f>
        <v>0</v>
      </c>
      <c r="J170" s="17" t="s">
        <v>29</v>
      </c>
      <c r="K170" s="15">
        <f>+Tabla2[[#This Row],[Fecha de Documento]]+15</f>
        <v>44994</v>
      </c>
    </row>
    <row r="171" spans="1:11" s="24" customFormat="1" ht="126" x14ac:dyDescent="0.25">
      <c r="A171" s="14" t="s">
        <v>650</v>
      </c>
      <c r="B171" s="15" t="s">
        <v>505</v>
      </c>
      <c r="C171" s="14" t="s">
        <v>189</v>
      </c>
      <c r="D171" s="15" t="s">
        <v>455</v>
      </c>
      <c r="E171" s="16" t="s">
        <v>418</v>
      </c>
      <c r="F171" s="14" t="s">
        <v>419</v>
      </c>
      <c r="G171" s="17">
        <v>45440</v>
      </c>
      <c r="H171" s="17">
        <f>+Tabla2[[#This Row],[Monto Facturado DOP]]</f>
        <v>45440</v>
      </c>
      <c r="I171" s="17">
        <f>+Tabla2[[#This Row],[Monto Facturado DOP]]-Tabla2[[#This Row],[Monto Pagado DOP]]</f>
        <v>0</v>
      </c>
      <c r="J171" s="17" t="s">
        <v>29</v>
      </c>
      <c r="K171" s="15">
        <f>+Tabla2[[#This Row],[Fecha de Documento]]+15</f>
        <v>44985</v>
      </c>
    </row>
    <row r="172" spans="1:11" s="24" customFormat="1" ht="117" customHeight="1" x14ac:dyDescent="0.25">
      <c r="A172" s="14" t="s">
        <v>651</v>
      </c>
      <c r="B172" s="15" t="s">
        <v>506</v>
      </c>
      <c r="C172" s="14" t="s">
        <v>190</v>
      </c>
      <c r="D172" s="15" t="s">
        <v>60</v>
      </c>
      <c r="E172" s="16" t="s">
        <v>420</v>
      </c>
      <c r="F172" s="14" t="s">
        <v>421</v>
      </c>
      <c r="G172" s="17">
        <v>97615.55</v>
      </c>
      <c r="H172" s="17">
        <f>+Tabla2[[#This Row],[Monto Facturado DOP]]</f>
        <v>97615.55</v>
      </c>
      <c r="I172" s="17">
        <f>+Tabla2[[#This Row],[Monto Facturado DOP]]-Tabla2[[#This Row],[Monto Pagado DOP]]</f>
        <v>0</v>
      </c>
      <c r="J172" s="17" t="s">
        <v>29</v>
      </c>
      <c r="K172" s="15">
        <f>+Tabla2[[#This Row],[Fecha de Documento]]+15</f>
        <v>44988</v>
      </c>
    </row>
    <row r="173" spans="1:11" s="24" customFormat="1" ht="96.75" customHeight="1" x14ac:dyDescent="0.25">
      <c r="A173" s="14" t="s">
        <v>652</v>
      </c>
      <c r="B173" s="15" t="s">
        <v>496</v>
      </c>
      <c r="C173" s="14" t="s">
        <v>191</v>
      </c>
      <c r="D173" s="15" t="s">
        <v>60</v>
      </c>
      <c r="E173" s="16" t="s">
        <v>420</v>
      </c>
      <c r="F173" s="14" t="s">
        <v>422</v>
      </c>
      <c r="G173" s="17">
        <v>114213.2</v>
      </c>
      <c r="H173" s="17">
        <f>+Tabla2[[#This Row],[Monto Facturado DOP]]</f>
        <v>114213.2</v>
      </c>
      <c r="I173" s="17">
        <f>+Tabla2[[#This Row],[Monto Facturado DOP]]-Tabla2[[#This Row],[Monto Pagado DOP]]</f>
        <v>0</v>
      </c>
      <c r="J173" s="17" t="s">
        <v>29</v>
      </c>
      <c r="K173" s="15">
        <f>+Tabla2[[#This Row],[Fecha de Documento]]+15</f>
        <v>44979</v>
      </c>
    </row>
    <row r="174" spans="1:11" s="24" customFormat="1" ht="99.75" customHeight="1" x14ac:dyDescent="0.25">
      <c r="A174" s="14" t="s">
        <v>653</v>
      </c>
      <c r="B174" s="15" t="s">
        <v>497</v>
      </c>
      <c r="C174" s="14" t="s">
        <v>192</v>
      </c>
      <c r="D174" s="15" t="s">
        <v>60</v>
      </c>
      <c r="E174" s="16" t="s">
        <v>420</v>
      </c>
      <c r="F174" s="14" t="s">
        <v>423</v>
      </c>
      <c r="G174" s="17">
        <v>18689.43</v>
      </c>
      <c r="H174" s="17">
        <f>+Tabla2[[#This Row],[Monto Facturado DOP]]</f>
        <v>18689.43</v>
      </c>
      <c r="I174" s="17">
        <f>+Tabla2[[#This Row],[Monto Facturado DOP]]-Tabla2[[#This Row],[Monto Pagado DOP]]</f>
        <v>0</v>
      </c>
      <c r="J174" s="17" t="s">
        <v>29</v>
      </c>
      <c r="K174" s="15">
        <f>+Tabla2[[#This Row],[Fecha de Documento]]+15</f>
        <v>44981</v>
      </c>
    </row>
    <row r="175" spans="1:11" s="24" customFormat="1" ht="90.75" customHeight="1" x14ac:dyDescent="0.25">
      <c r="A175" s="14" t="s">
        <v>654</v>
      </c>
      <c r="B175" s="15" t="s">
        <v>507</v>
      </c>
      <c r="C175" s="14" t="s">
        <v>193</v>
      </c>
      <c r="D175" s="15" t="s">
        <v>494</v>
      </c>
      <c r="E175" s="16" t="s">
        <v>420</v>
      </c>
      <c r="F175" s="14" t="s">
        <v>424</v>
      </c>
      <c r="G175" s="17">
        <v>117674.2</v>
      </c>
      <c r="H175" s="17">
        <f>+Tabla2[[#This Row],[Monto Facturado DOP]]</f>
        <v>117674.2</v>
      </c>
      <c r="I175" s="17">
        <f>+Tabla2[[#This Row],[Monto Facturado DOP]]-Tabla2[[#This Row],[Monto Pagado DOP]]</f>
        <v>0</v>
      </c>
      <c r="J175" s="17" t="s">
        <v>29</v>
      </c>
      <c r="K175" s="15">
        <f>+Tabla2[[#This Row],[Fecha de Documento]]+15</f>
        <v>44996</v>
      </c>
    </row>
    <row r="176" spans="1:11" s="24" customFormat="1" ht="96.75" customHeight="1" x14ac:dyDescent="0.25">
      <c r="A176" s="14" t="s">
        <v>655</v>
      </c>
      <c r="B176" s="15" t="s">
        <v>455</v>
      </c>
      <c r="C176" s="14" t="s">
        <v>194</v>
      </c>
      <c r="D176" s="15" t="s">
        <v>495</v>
      </c>
      <c r="E176" s="16" t="s">
        <v>420</v>
      </c>
      <c r="F176" s="14" t="s">
        <v>425</v>
      </c>
      <c r="G176" s="17">
        <v>213800</v>
      </c>
      <c r="H176" s="17">
        <f>+Tabla2[[#This Row],[Monto Facturado DOP]]</f>
        <v>213800</v>
      </c>
      <c r="I176" s="17">
        <f>+Tabla2[[#This Row],[Monto Facturado DOP]]-Tabla2[[#This Row],[Monto Pagado DOP]]</f>
        <v>0</v>
      </c>
      <c r="J176" s="17" t="s">
        <v>29</v>
      </c>
      <c r="K176" s="15">
        <f>+Tabla2[[#This Row],[Fecha de Documento]]+15</f>
        <v>44975</v>
      </c>
    </row>
    <row r="177" spans="1:11" s="24" customFormat="1" ht="96.75" customHeight="1" x14ac:dyDescent="0.25">
      <c r="A177" s="14" t="s">
        <v>656</v>
      </c>
      <c r="B177" s="15" t="s">
        <v>506</v>
      </c>
      <c r="C177" s="14" t="s">
        <v>195</v>
      </c>
      <c r="D177" s="15" t="s">
        <v>60</v>
      </c>
      <c r="E177" s="16" t="s">
        <v>420</v>
      </c>
      <c r="F177" s="14" t="s">
        <v>426</v>
      </c>
      <c r="G177" s="17">
        <v>287800</v>
      </c>
      <c r="H177" s="17">
        <f>+Tabla2[[#This Row],[Monto Facturado DOP]]</f>
        <v>287800</v>
      </c>
      <c r="I177" s="17">
        <f>+Tabla2[[#This Row],[Monto Facturado DOP]]-Tabla2[[#This Row],[Monto Pagado DOP]]</f>
        <v>0</v>
      </c>
      <c r="J177" s="17" t="s">
        <v>29</v>
      </c>
      <c r="K177" s="15">
        <f>+Tabla2[[#This Row],[Fecha de Documento]]+15</f>
        <v>44988</v>
      </c>
    </row>
    <row r="178" spans="1:11" s="24" customFormat="1" ht="144" customHeight="1" x14ac:dyDescent="0.25">
      <c r="A178" s="14" t="s">
        <v>657</v>
      </c>
      <c r="B178" s="15" t="s">
        <v>498</v>
      </c>
      <c r="C178" s="14" t="s">
        <v>196</v>
      </c>
      <c r="D178" s="15" t="s">
        <v>6</v>
      </c>
      <c r="E178" s="16" t="s">
        <v>427</v>
      </c>
      <c r="F178" s="14" t="s">
        <v>428</v>
      </c>
      <c r="G178" s="17">
        <v>2325732.7999999998</v>
      </c>
      <c r="H178" s="17">
        <f>+Tabla2[[#This Row],[Monto Facturado DOP]]</f>
        <v>2325732.7999999998</v>
      </c>
      <c r="I178" s="17">
        <f>+Tabla2[[#This Row],[Monto Facturado DOP]]-Tabla2[[#This Row],[Monto Pagado DOP]]</f>
        <v>0</v>
      </c>
      <c r="J178" s="17" t="s">
        <v>29</v>
      </c>
      <c r="K178" s="15">
        <f>+Tabla2[[#This Row],[Fecha de Documento]]+15</f>
        <v>44992</v>
      </c>
    </row>
    <row r="179" spans="1:11" s="24" customFormat="1" ht="153" customHeight="1" x14ac:dyDescent="0.25">
      <c r="A179" s="14" t="s">
        <v>658</v>
      </c>
      <c r="B179" s="15" t="s">
        <v>498</v>
      </c>
      <c r="C179" s="14" t="s">
        <v>196</v>
      </c>
      <c r="D179" s="15" t="s">
        <v>447</v>
      </c>
      <c r="E179" s="16" t="s">
        <v>427</v>
      </c>
      <c r="F179" s="14" t="s">
        <v>428</v>
      </c>
      <c r="G179" s="17">
        <v>1094237.6000000001</v>
      </c>
      <c r="H179" s="17">
        <f>+Tabla2[[#This Row],[Monto Facturado DOP]]</f>
        <v>1094237.6000000001</v>
      </c>
      <c r="I179" s="17">
        <f>+Tabla2[[#This Row],[Monto Facturado DOP]]-Tabla2[[#This Row],[Monto Pagado DOP]]</f>
        <v>0</v>
      </c>
      <c r="J179" s="17" t="s">
        <v>29</v>
      </c>
      <c r="K179" s="15">
        <f>+Tabla2[[#This Row],[Fecha de Documento]]+15</f>
        <v>44992</v>
      </c>
    </row>
    <row r="180" spans="1:11" s="24" customFormat="1" ht="173.25" customHeight="1" x14ac:dyDescent="0.25">
      <c r="A180" s="14" t="s">
        <v>659</v>
      </c>
      <c r="B180" s="15" t="s">
        <v>506</v>
      </c>
      <c r="C180" s="14" t="s">
        <v>197</v>
      </c>
      <c r="D180" s="15" t="s">
        <v>490</v>
      </c>
      <c r="E180" s="16" t="s">
        <v>429</v>
      </c>
      <c r="F180" s="14" t="s">
        <v>430</v>
      </c>
      <c r="G180" s="17">
        <v>2000000</v>
      </c>
      <c r="H180" s="17">
        <f>+Tabla2[[#This Row],[Monto Facturado DOP]]</f>
        <v>2000000</v>
      </c>
      <c r="I180" s="17">
        <f>+Tabla2[[#This Row],[Monto Facturado DOP]]-Tabla2[[#This Row],[Monto Pagado DOP]]</f>
        <v>0</v>
      </c>
      <c r="J180" s="17" t="s">
        <v>29</v>
      </c>
      <c r="K180" s="15">
        <f>+Tabla2[[#This Row],[Fecha de Documento]]+15</f>
        <v>44988</v>
      </c>
    </row>
    <row r="181" spans="1:11" s="18" customFormat="1" ht="18.75" x14ac:dyDescent="0.3">
      <c r="A181" s="25" t="s">
        <v>32</v>
      </c>
      <c r="B181" s="26"/>
      <c r="C181" s="25"/>
      <c r="D181" s="26"/>
      <c r="E181" s="27"/>
      <c r="F181" s="25"/>
      <c r="G181" s="28">
        <f>SUBTOTAL(109,Tabla2[Monto Facturado DOP])</f>
        <v>78397878.649999976</v>
      </c>
      <c r="H181" s="28">
        <f>SUBTOTAL(109,Tabla2[Monto Pagado DOP])</f>
        <v>78397878.649999976</v>
      </c>
      <c r="I181" s="28"/>
      <c r="J181" s="28"/>
      <c r="K181" s="26"/>
    </row>
    <row r="182" spans="1:11" s="18" customFormat="1" ht="18.75" x14ac:dyDescent="0.3">
      <c r="G182" s="19"/>
      <c r="K182" s="20"/>
    </row>
    <row r="183" spans="1:11" s="18" customFormat="1" ht="18.75" x14ac:dyDescent="0.3">
      <c r="G183" s="19"/>
      <c r="K183" s="20"/>
    </row>
    <row r="184" spans="1:11" s="18" customFormat="1" ht="18.75" x14ac:dyDescent="0.3">
      <c r="G184" s="19"/>
      <c r="K184" s="20"/>
    </row>
    <row r="185" spans="1:11" s="18" customFormat="1" ht="18.75" x14ac:dyDescent="0.3">
      <c r="G185" s="19"/>
      <c r="K185" s="20"/>
    </row>
    <row r="186" spans="1:11" s="18" customFormat="1" ht="18.75" x14ac:dyDescent="0.3">
      <c r="G186" s="19"/>
      <c r="K186" s="20"/>
    </row>
    <row r="187" spans="1:11" s="23" customFormat="1" ht="18.75" x14ac:dyDescent="0.3">
      <c r="A187" s="21"/>
      <c r="B187" s="21"/>
      <c r="C187" s="21"/>
      <c r="D187" s="21"/>
      <c r="E187" s="21"/>
      <c r="F187" s="21"/>
      <c r="G187" s="22"/>
      <c r="H187" s="21"/>
      <c r="I187" s="21"/>
      <c r="J187" s="21"/>
      <c r="K187" s="21"/>
    </row>
    <row r="188" spans="1:11" s="23" customFormat="1" ht="18.75" x14ac:dyDescent="0.3">
      <c r="A188" s="30" t="s">
        <v>34</v>
      </c>
      <c r="B188" s="30"/>
      <c r="C188" s="30"/>
      <c r="D188" s="30"/>
      <c r="E188" s="30"/>
      <c r="F188" s="30"/>
      <c r="G188" s="30"/>
      <c r="H188" s="30"/>
      <c r="I188" s="30"/>
      <c r="J188" s="30"/>
      <c r="K188" s="30"/>
    </row>
    <row r="189" spans="1:11" s="23" customFormat="1" ht="18.75" x14ac:dyDescent="0.3">
      <c r="A189" s="31" t="s">
        <v>35</v>
      </c>
      <c r="B189" s="31"/>
      <c r="C189" s="31"/>
      <c r="D189" s="31"/>
      <c r="E189" s="31"/>
      <c r="F189" s="31"/>
      <c r="G189" s="31"/>
      <c r="H189" s="31"/>
      <c r="I189" s="31"/>
      <c r="J189" s="31"/>
      <c r="K189" s="31"/>
    </row>
  </sheetData>
  <mergeCells count="5">
    <mergeCell ref="A5:K5"/>
    <mergeCell ref="A6:K6"/>
    <mergeCell ref="A7:K7"/>
    <mergeCell ref="A188:K188"/>
    <mergeCell ref="A189:K189"/>
  </mergeCells>
  <phoneticPr fontId="2" type="noConversion"/>
  <printOptions horizontalCentered="1"/>
  <pageMargins left="0.31496062992125984" right="0.31496062992125984" top="0.35433070866141736" bottom="0.35433070866141736" header="0.19685039370078741" footer="0.19685039370078741"/>
  <pageSetup scale="50" fitToHeight="0" orientation="portrait" r:id="rId1"/>
  <headerFooter>
    <oddFooter>&amp;C&amp;P DE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TipoDocRespaldo</vt:lpstr>
      <vt:lpstr>TipoDocRespaldo!Área_de_impresión</vt:lpstr>
      <vt:lpstr>TipoDocRespaldo!Títulos_a_imprimir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Helen Eustacia Fulcar de los Santos</cp:lastModifiedBy>
  <cp:lastPrinted>2023-03-10T14:06:01Z</cp:lastPrinted>
  <dcterms:created xsi:type="dcterms:W3CDTF">2023-01-18T19:10:56Z</dcterms:created>
  <dcterms:modified xsi:type="dcterms:W3CDTF">2023-03-10T14:09:23Z</dcterms:modified>
</cp:coreProperties>
</file>