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portes cuentas por pagar mensuales\2023\MARZO\"/>
    </mc:Choice>
  </mc:AlternateContent>
  <xr:revisionPtr revIDLastSave="0" documentId="13_ncr:1_{6E601804-41F6-4FD5-BBC5-92651DD2A0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ipoDocRespaldo" sheetId="1" r:id="rId1"/>
  </sheets>
  <definedNames>
    <definedName name="_xlnm._FilterDatabase" localSheetId="0" hidden="1">TipoDocRespaldo!$E$9:$K$215</definedName>
    <definedName name="_xlnm.Print_Area" localSheetId="0">TipoDocRespaldo!$A$1:$K$224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11" i="1"/>
  <c r="I216" i="1"/>
  <c r="K86" i="1"/>
  <c r="K213" i="1"/>
  <c r="K50" i="1"/>
  <c r="K136" i="1"/>
  <c r="K44" i="1"/>
  <c r="K81" i="1"/>
  <c r="K38" i="1"/>
  <c r="K66" i="1"/>
  <c r="K146" i="1"/>
  <c r="K25" i="1"/>
  <c r="K26" i="1"/>
  <c r="K90" i="1"/>
  <c r="K175" i="1"/>
  <c r="K176" i="1"/>
  <c r="K177" i="1"/>
  <c r="K117" i="1"/>
  <c r="K118" i="1"/>
  <c r="K100" i="1"/>
  <c r="K135" i="1"/>
  <c r="K35" i="1"/>
  <c r="K24" i="1"/>
  <c r="K68" i="1"/>
  <c r="K69" i="1"/>
  <c r="K70" i="1"/>
  <c r="K71" i="1"/>
  <c r="K72" i="1"/>
  <c r="K73" i="1"/>
  <c r="K74" i="1"/>
  <c r="K75" i="1"/>
  <c r="K55" i="1"/>
  <c r="K56" i="1"/>
  <c r="K57" i="1"/>
  <c r="K58" i="1"/>
  <c r="K59" i="1"/>
  <c r="K60" i="1"/>
  <c r="K203" i="1"/>
  <c r="K39" i="1"/>
  <c r="K112" i="1"/>
  <c r="K103" i="1"/>
  <c r="K104" i="1"/>
  <c r="K105" i="1"/>
  <c r="K144" i="1"/>
  <c r="K77" i="1"/>
  <c r="K132" i="1"/>
  <c r="K36" i="1"/>
  <c r="K113" i="1"/>
  <c r="K34" i="1"/>
  <c r="K15" i="1"/>
  <c r="K99" i="1"/>
  <c r="K202" i="1"/>
  <c r="K54" i="1"/>
  <c r="K211" i="1"/>
  <c r="K133" i="1"/>
  <c r="K134" i="1"/>
  <c r="K201" i="1"/>
  <c r="K156" i="1"/>
  <c r="K185" i="1"/>
  <c r="K126" i="1"/>
  <c r="K63" i="1"/>
  <c r="K101" i="1"/>
  <c r="K83" i="1"/>
  <c r="K174" i="1"/>
  <c r="K42" i="1"/>
  <c r="K61" i="1"/>
  <c r="K62" i="1"/>
  <c r="K127" i="1"/>
  <c r="K33" i="1"/>
  <c r="K186" i="1"/>
  <c r="K187" i="1"/>
  <c r="K188" i="1"/>
  <c r="K189" i="1"/>
  <c r="K85" i="1"/>
  <c r="K198" i="1"/>
  <c r="K96" i="1"/>
  <c r="K97" i="1"/>
  <c r="K98" i="1"/>
  <c r="K64" i="1"/>
  <c r="K65" i="1"/>
  <c r="K43" i="1"/>
  <c r="K49" i="1"/>
  <c r="K195" i="1"/>
  <c r="K196" i="1"/>
  <c r="K214" i="1"/>
  <c r="K178" i="1"/>
  <c r="K191" i="1"/>
  <c r="K84" i="1"/>
  <c r="K209" i="1"/>
  <c r="K52" i="1"/>
  <c r="K128" i="1"/>
  <c r="K109" i="1"/>
  <c r="K145" i="1"/>
  <c r="K53" i="1"/>
  <c r="K106" i="1"/>
  <c r="K141" i="1"/>
  <c r="K208" i="1"/>
  <c r="K159" i="1"/>
  <c r="K160" i="1"/>
  <c r="K161" i="1"/>
  <c r="K162" i="1"/>
  <c r="K205" i="1"/>
  <c r="K102" i="1"/>
  <c r="K207" i="1"/>
  <c r="K173" i="1"/>
  <c r="K153" i="1"/>
  <c r="K154" i="1"/>
  <c r="K158" i="1"/>
  <c r="K78" i="1"/>
  <c r="K14" i="1"/>
  <c r="K150" i="1"/>
  <c r="K169" i="1"/>
  <c r="K149" i="1"/>
  <c r="K165" i="1"/>
  <c r="K152" i="1"/>
  <c r="K19" i="1"/>
  <c r="K171" i="1"/>
  <c r="K148" i="1"/>
  <c r="K197" i="1"/>
  <c r="K194" i="1"/>
  <c r="K180" i="1"/>
  <c r="K20" i="1"/>
  <c r="K27" i="1"/>
  <c r="K155" i="1"/>
  <c r="K151" i="1"/>
  <c r="K163" i="1"/>
  <c r="K87" i="1"/>
  <c r="K88" i="1"/>
  <c r="K89" i="1"/>
  <c r="K164" i="1"/>
  <c r="K167" i="1"/>
  <c r="K12" i="1"/>
  <c r="K13" i="1"/>
  <c r="K10" i="1"/>
  <c r="K11" i="1"/>
  <c r="K115" i="1"/>
  <c r="K157" i="1"/>
  <c r="K116" i="1"/>
  <c r="K138" i="1"/>
  <c r="K93" i="1"/>
  <c r="K94" i="1"/>
  <c r="K122" i="1"/>
  <c r="K119" i="1"/>
  <c r="K120" i="1"/>
  <c r="K121" i="1"/>
  <c r="K107" i="1"/>
  <c r="K108" i="1"/>
  <c r="K92" i="1"/>
  <c r="K82" i="1"/>
  <c r="K16" i="1"/>
  <c r="K200" i="1"/>
  <c r="K40" i="1"/>
  <c r="K193" i="1"/>
  <c r="K79" i="1"/>
  <c r="K51" i="1"/>
  <c r="K206" i="1"/>
  <c r="K210" i="1"/>
  <c r="K30" i="1"/>
  <c r="K91" i="1"/>
  <c r="K170" i="1"/>
  <c r="K114" i="1"/>
  <c r="K140" i="1"/>
  <c r="K212" i="1"/>
  <c r="K190" i="1"/>
  <c r="K129" i="1"/>
  <c r="K215" i="1"/>
  <c r="K110" i="1"/>
  <c r="K111" i="1"/>
  <c r="K184" i="1"/>
  <c r="K124" i="1"/>
  <c r="K125" i="1"/>
  <c r="K123" i="1"/>
  <c r="K45" i="1"/>
  <c r="K46" i="1"/>
  <c r="K47" i="1"/>
  <c r="K48" i="1"/>
  <c r="K41" i="1"/>
  <c r="K21" i="1"/>
  <c r="K22" i="1"/>
  <c r="K31" i="1"/>
  <c r="K32" i="1"/>
  <c r="K17" i="1"/>
  <c r="K18" i="1"/>
  <c r="K28" i="1"/>
  <c r="K29" i="1"/>
  <c r="K166" i="1"/>
  <c r="K76" i="1"/>
  <c r="K23" i="1"/>
  <c r="K147" i="1"/>
  <c r="K137" i="1"/>
  <c r="K199" i="1"/>
  <c r="K67" i="1"/>
  <c r="K139" i="1"/>
  <c r="K204" i="1"/>
  <c r="K131" i="1"/>
  <c r="K183" i="1"/>
  <c r="K130" i="1"/>
  <c r="K80" i="1"/>
  <c r="K181" i="1"/>
  <c r="K143" i="1"/>
  <c r="K182" i="1"/>
  <c r="K179" i="1"/>
  <c r="K172" i="1"/>
  <c r="K95" i="1"/>
  <c r="K168" i="1"/>
  <c r="K37" i="1"/>
  <c r="K192" i="1"/>
  <c r="K142" i="1"/>
  <c r="H142" i="1"/>
  <c r="I142" i="1" s="1"/>
  <c r="H192" i="1"/>
  <c r="I192" i="1" s="1"/>
  <c r="H37" i="1"/>
  <c r="I37" i="1" s="1"/>
  <c r="H168" i="1"/>
  <c r="I168" i="1" s="1"/>
  <c r="H95" i="1"/>
  <c r="I95" i="1" s="1"/>
  <c r="H172" i="1"/>
  <c r="I172" i="1" s="1"/>
  <c r="H179" i="1"/>
  <c r="I179" i="1" s="1"/>
  <c r="H182" i="1"/>
  <c r="I182" i="1" s="1"/>
  <c r="H143" i="1"/>
  <c r="I143" i="1" s="1"/>
  <c r="H181" i="1"/>
  <c r="I181" i="1" s="1"/>
  <c r="H80" i="1"/>
  <c r="I80" i="1" s="1"/>
  <c r="H130" i="1"/>
  <c r="I130" i="1" s="1"/>
  <c r="H183" i="1"/>
  <c r="I183" i="1" s="1"/>
  <c r="H131" i="1"/>
  <c r="I131" i="1" s="1"/>
  <c r="H204" i="1"/>
  <c r="I204" i="1" s="1"/>
  <c r="H139" i="1"/>
  <c r="I139" i="1" s="1"/>
  <c r="H67" i="1"/>
  <c r="I67" i="1" s="1"/>
  <c r="H199" i="1"/>
  <c r="I199" i="1" s="1"/>
  <c r="H137" i="1"/>
  <c r="I137" i="1" s="1"/>
  <c r="H147" i="1"/>
  <c r="I147" i="1" s="1"/>
  <c r="H23" i="1"/>
  <c r="I23" i="1" s="1"/>
  <c r="H76" i="1"/>
  <c r="I76" i="1" s="1"/>
  <c r="H166" i="1"/>
  <c r="I166" i="1" s="1"/>
  <c r="H29" i="1"/>
  <c r="I29" i="1" s="1"/>
  <c r="H28" i="1"/>
  <c r="I28" i="1" s="1"/>
  <c r="H18" i="1"/>
  <c r="I18" i="1" s="1"/>
  <c r="H17" i="1"/>
  <c r="I17" i="1" s="1"/>
  <c r="H32" i="1"/>
  <c r="I32" i="1" s="1"/>
  <c r="H31" i="1"/>
  <c r="I31" i="1" s="1"/>
  <c r="H22" i="1"/>
  <c r="I22" i="1" s="1"/>
  <c r="H21" i="1"/>
  <c r="I21" i="1" s="1"/>
  <c r="H41" i="1"/>
  <c r="I41" i="1" s="1"/>
  <c r="H48" i="1"/>
  <c r="I48" i="1" s="1"/>
  <c r="H47" i="1"/>
  <c r="I47" i="1" s="1"/>
  <c r="H46" i="1"/>
  <c r="I46" i="1" s="1"/>
  <c r="H45" i="1"/>
  <c r="I45" i="1" s="1"/>
  <c r="H123" i="1"/>
  <c r="I123" i="1" s="1"/>
  <c r="H125" i="1"/>
  <c r="I125" i="1" s="1"/>
  <c r="H124" i="1"/>
  <c r="I124" i="1" s="1"/>
  <c r="H184" i="1"/>
  <c r="I184" i="1" s="1"/>
  <c r="H111" i="1"/>
  <c r="I111" i="1" s="1"/>
  <c r="H110" i="1"/>
  <c r="I110" i="1" s="1"/>
  <c r="H215" i="1"/>
  <c r="I215" i="1" s="1"/>
  <c r="H129" i="1"/>
  <c r="I129" i="1" s="1"/>
  <c r="H190" i="1"/>
  <c r="I190" i="1" s="1"/>
  <c r="H212" i="1"/>
  <c r="I212" i="1" s="1"/>
  <c r="H140" i="1"/>
  <c r="I140" i="1" s="1"/>
  <c r="H114" i="1"/>
  <c r="I114" i="1" s="1"/>
  <c r="H170" i="1"/>
  <c r="I170" i="1" s="1"/>
  <c r="H91" i="1"/>
  <c r="I91" i="1" s="1"/>
  <c r="H30" i="1"/>
  <c r="I30" i="1" s="1"/>
  <c r="H210" i="1"/>
  <c r="I210" i="1" s="1"/>
  <c r="H206" i="1"/>
  <c r="I206" i="1" s="1"/>
  <c r="H51" i="1"/>
  <c r="I51" i="1" s="1"/>
  <c r="H79" i="1"/>
  <c r="I79" i="1" s="1"/>
  <c r="H193" i="1"/>
  <c r="I193" i="1" s="1"/>
  <c r="H40" i="1"/>
  <c r="I40" i="1" s="1"/>
  <c r="H200" i="1"/>
  <c r="I200" i="1" s="1"/>
  <c r="H16" i="1"/>
  <c r="I16" i="1" s="1"/>
  <c r="H82" i="1"/>
  <c r="I82" i="1" s="1"/>
  <c r="H92" i="1"/>
  <c r="I92" i="1" s="1"/>
  <c r="H108" i="1"/>
  <c r="I108" i="1" s="1"/>
  <c r="H107" i="1"/>
  <c r="I107" i="1" s="1"/>
  <c r="H121" i="1"/>
  <c r="I121" i="1" s="1"/>
  <c r="H120" i="1"/>
  <c r="I120" i="1" s="1"/>
  <c r="H119" i="1"/>
  <c r="I119" i="1" s="1"/>
  <c r="H122" i="1"/>
  <c r="I122" i="1" s="1"/>
  <c r="H94" i="1"/>
  <c r="I94" i="1" s="1"/>
  <c r="H93" i="1"/>
  <c r="I93" i="1" s="1"/>
  <c r="H138" i="1"/>
  <c r="I138" i="1" s="1"/>
  <c r="H116" i="1"/>
  <c r="I116" i="1" s="1"/>
  <c r="H157" i="1"/>
  <c r="I157" i="1" s="1"/>
  <c r="H115" i="1"/>
  <c r="I115" i="1" s="1"/>
  <c r="H11" i="1"/>
  <c r="I11" i="1" s="1"/>
  <c r="H10" i="1"/>
  <c r="I10" i="1" s="1"/>
  <c r="H13" i="1"/>
  <c r="I13" i="1" s="1"/>
  <c r="H12" i="1"/>
  <c r="I12" i="1" s="1"/>
  <c r="H167" i="1"/>
  <c r="I167" i="1" s="1"/>
  <c r="H164" i="1"/>
  <c r="I164" i="1" s="1"/>
  <c r="H89" i="1"/>
  <c r="I89" i="1" s="1"/>
  <c r="H88" i="1"/>
  <c r="I88" i="1" s="1"/>
  <c r="H87" i="1"/>
  <c r="I87" i="1" s="1"/>
  <c r="H163" i="1"/>
  <c r="I163" i="1" s="1"/>
  <c r="H151" i="1"/>
  <c r="I151" i="1" s="1"/>
  <c r="H155" i="1"/>
  <c r="I155" i="1" s="1"/>
  <c r="H27" i="1"/>
  <c r="I27" i="1" s="1"/>
  <c r="H20" i="1"/>
  <c r="I20" i="1" s="1"/>
  <c r="H180" i="1"/>
  <c r="I180" i="1" s="1"/>
  <c r="H194" i="1"/>
  <c r="I194" i="1" s="1"/>
  <c r="H197" i="1"/>
  <c r="I197" i="1" s="1"/>
  <c r="H148" i="1"/>
  <c r="I148" i="1" s="1"/>
  <c r="H171" i="1"/>
  <c r="I171" i="1" s="1"/>
  <c r="H19" i="1"/>
  <c r="I19" i="1" s="1"/>
  <c r="H152" i="1"/>
  <c r="I152" i="1" s="1"/>
  <c r="H165" i="1"/>
  <c r="I165" i="1" s="1"/>
  <c r="H149" i="1"/>
  <c r="I149" i="1" s="1"/>
  <c r="H169" i="1"/>
  <c r="I169" i="1" s="1"/>
  <c r="H150" i="1"/>
  <c r="I150" i="1" s="1"/>
  <c r="H14" i="1"/>
  <c r="I14" i="1" s="1"/>
  <c r="H78" i="1"/>
  <c r="I78" i="1" s="1"/>
  <c r="H158" i="1"/>
  <c r="I158" i="1" s="1"/>
  <c r="H154" i="1"/>
  <c r="I154" i="1" s="1"/>
  <c r="H153" i="1"/>
  <c r="I153" i="1" s="1"/>
  <c r="H173" i="1"/>
  <c r="I173" i="1" s="1"/>
  <c r="H207" i="1"/>
  <c r="I207" i="1" s="1"/>
  <c r="H102" i="1"/>
  <c r="I102" i="1" s="1"/>
  <c r="H205" i="1"/>
  <c r="I205" i="1" s="1"/>
  <c r="H162" i="1"/>
  <c r="I162" i="1" s="1"/>
  <c r="H161" i="1"/>
  <c r="I161" i="1" s="1"/>
  <c r="H160" i="1"/>
  <c r="I160" i="1" s="1"/>
  <c r="H159" i="1"/>
  <c r="I159" i="1" s="1"/>
  <c r="H208" i="1"/>
  <c r="I208" i="1" s="1"/>
  <c r="H141" i="1"/>
  <c r="I141" i="1" s="1"/>
  <c r="H106" i="1"/>
  <c r="I106" i="1" s="1"/>
  <c r="H53" i="1"/>
  <c r="I53" i="1" s="1"/>
  <c r="H145" i="1"/>
  <c r="I145" i="1" s="1"/>
  <c r="H109" i="1"/>
  <c r="I109" i="1" s="1"/>
  <c r="H128" i="1"/>
  <c r="I128" i="1" s="1"/>
  <c r="H52" i="1"/>
  <c r="I52" i="1" s="1"/>
  <c r="H209" i="1"/>
  <c r="I209" i="1" s="1"/>
  <c r="H84" i="1"/>
  <c r="I84" i="1" s="1"/>
  <c r="H191" i="1"/>
  <c r="I191" i="1" s="1"/>
  <c r="H178" i="1"/>
  <c r="I178" i="1" s="1"/>
  <c r="H214" i="1"/>
  <c r="I214" i="1" s="1"/>
  <c r="H196" i="1"/>
  <c r="I196" i="1" s="1"/>
  <c r="H195" i="1"/>
  <c r="I195" i="1" s="1"/>
  <c r="H49" i="1"/>
  <c r="I49" i="1" s="1"/>
  <c r="H43" i="1"/>
  <c r="I43" i="1" s="1"/>
  <c r="H65" i="1"/>
  <c r="I65" i="1" s="1"/>
  <c r="H64" i="1"/>
  <c r="I64" i="1" s="1"/>
  <c r="H98" i="1"/>
  <c r="I98" i="1" s="1"/>
  <c r="H97" i="1"/>
  <c r="I97" i="1" s="1"/>
  <c r="H96" i="1"/>
  <c r="I96" i="1" s="1"/>
  <c r="H198" i="1"/>
  <c r="I198" i="1" s="1"/>
  <c r="H85" i="1"/>
  <c r="I85" i="1" s="1"/>
  <c r="H189" i="1"/>
  <c r="I189" i="1" s="1"/>
  <c r="H188" i="1"/>
  <c r="I188" i="1" s="1"/>
  <c r="H187" i="1"/>
  <c r="I187" i="1" s="1"/>
  <c r="H186" i="1"/>
  <c r="I186" i="1" s="1"/>
  <c r="H33" i="1"/>
  <c r="I33" i="1" s="1"/>
  <c r="H127" i="1"/>
  <c r="I127" i="1" s="1"/>
  <c r="H62" i="1"/>
  <c r="I62" i="1" s="1"/>
  <c r="H61" i="1"/>
  <c r="I61" i="1" s="1"/>
  <c r="H42" i="1"/>
  <c r="I42" i="1" s="1"/>
  <c r="H174" i="1"/>
  <c r="I174" i="1" s="1"/>
  <c r="H83" i="1"/>
  <c r="I83" i="1" s="1"/>
  <c r="H101" i="1"/>
  <c r="I101" i="1" s="1"/>
  <c r="H63" i="1"/>
  <c r="I63" i="1" s="1"/>
  <c r="H126" i="1"/>
  <c r="I126" i="1" s="1"/>
  <c r="H185" i="1"/>
  <c r="I185" i="1" s="1"/>
  <c r="H156" i="1"/>
  <c r="I156" i="1" s="1"/>
  <c r="H201" i="1"/>
  <c r="I201" i="1" s="1"/>
  <c r="H134" i="1"/>
  <c r="I134" i="1" s="1"/>
  <c r="H133" i="1"/>
  <c r="I133" i="1" s="1"/>
  <c r="H211" i="1"/>
  <c r="I211" i="1" s="1"/>
  <c r="H54" i="1"/>
  <c r="I54" i="1" s="1"/>
  <c r="H202" i="1"/>
  <c r="I202" i="1" s="1"/>
  <c r="H99" i="1"/>
  <c r="I99" i="1" s="1"/>
  <c r="H15" i="1"/>
  <c r="I15" i="1" s="1"/>
  <c r="H34" i="1"/>
  <c r="I34" i="1" s="1"/>
  <c r="H113" i="1"/>
  <c r="I113" i="1" s="1"/>
  <c r="H36" i="1"/>
  <c r="I36" i="1" s="1"/>
  <c r="H132" i="1"/>
  <c r="I132" i="1" s="1"/>
  <c r="H77" i="1"/>
  <c r="I77" i="1" s="1"/>
  <c r="H144" i="1"/>
  <c r="I144" i="1" s="1"/>
  <c r="H105" i="1"/>
  <c r="I105" i="1" s="1"/>
  <c r="H104" i="1"/>
  <c r="I104" i="1" s="1"/>
  <c r="H103" i="1"/>
  <c r="I103" i="1" s="1"/>
  <c r="H112" i="1"/>
  <c r="I112" i="1" s="1"/>
  <c r="H39" i="1"/>
  <c r="I39" i="1" s="1"/>
  <c r="H203" i="1"/>
  <c r="I203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24" i="1"/>
  <c r="I24" i="1" s="1"/>
  <c r="H35" i="1"/>
  <c r="I35" i="1" s="1"/>
  <c r="H135" i="1"/>
  <c r="I135" i="1" s="1"/>
  <c r="H100" i="1"/>
  <c r="I100" i="1" s="1"/>
  <c r="H118" i="1"/>
  <c r="I118" i="1" s="1"/>
  <c r="H117" i="1"/>
  <c r="I117" i="1" s="1"/>
  <c r="H177" i="1"/>
  <c r="I177" i="1" s="1"/>
  <c r="H176" i="1"/>
  <c r="I176" i="1" s="1"/>
  <c r="H175" i="1"/>
  <c r="I175" i="1" s="1"/>
  <c r="H90" i="1"/>
  <c r="I90" i="1" s="1"/>
  <c r="H26" i="1"/>
  <c r="I26" i="1" s="1"/>
  <c r="H25" i="1"/>
  <c r="I25" i="1" s="1"/>
  <c r="H146" i="1"/>
  <c r="I146" i="1" s="1"/>
  <c r="H66" i="1"/>
  <c r="I66" i="1" s="1"/>
  <c r="H38" i="1"/>
  <c r="I38" i="1" s="1"/>
  <c r="H81" i="1"/>
  <c r="I81" i="1" s="1"/>
  <c r="H44" i="1"/>
  <c r="I44" i="1" s="1"/>
  <c r="H136" i="1"/>
  <c r="I136" i="1" s="1"/>
  <c r="H50" i="1"/>
  <c r="I50" i="1" s="1"/>
  <c r="H213" i="1"/>
  <c r="I213" i="1" s="1"/>
  <c r="H86" i="1"/>
  <c r="I86" i="1" s="1"/>
  <c r="H216" i="1" l="1"/>
  <c r="G216" i="1"/>
  <c r="K8" i="1"/>
</calcChain>
</file>

<file path=xl/sharedStrings.xml><?xml version="1.0" encoding="utf-8"?>
<sst xmlns="http://schemas.openxmlformats.org/spreadsheetml/2006/main" count="1254" uniqueCount="548">
  <si>
    <t>Beneficiario</t>
  </si>
  <si>
    <t>08/12/2022</t>
  </si>
  <si>
    <t>COMPANIA DOMINICANA DE TELEFONOS C POR A</t>
  </si>
  <si>
    <t>19/12/2022</t>
  </si>
  <si>
    <t>SEGUROS UNIVERSAL C POR A</t>
  </si>
  <si>
    <t>01/12/2022</t>
  </si>
  <si>
    <t>02/12/2022</t>
  </si>
  <si>
    <t>14/12/2022</t>
  </si>
  <si>
    <t>10/11/2022</t>
  </si>
  <si>
    <t>09/12/2022</t>
  </si>
  <si>
    <t>MAPFRE Salud ARS, S.A.</t>
  </si>
  <si>
    <t>Distribuidores Internacionales de Petróleo, SA</t>
  </si>
  <si>
    <t>HUMANO SEGUROS S A</t>
  </si>
  <si>
    <t>16/11/2022</t>
  </si>
  <si>
    <t>Servicios Empresariales Canaan, SRL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</si>
  <si>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</si>
  <si>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</si>
  <si>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</si>
  <si>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</si>
  <si>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</si>
  <si>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</si>
  <si>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</si>
  <si>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</si>
  <si>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</si>
  <si>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</si>
  <si>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</si>
  <si>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</si>
  <si>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</si>
  <si>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Fecha de creación</t>
  </si>
  <si>
    <t>TOTALES</t>
  </si>
  <si>
    <t>VALORES EN RD$</t>
  </si>
  <si>
    <t>LIC JOSE ERNESTO JIMENEZ</t>
  </si>
  <si>
    <t>DIRECTOR FINANCIERO, ISFODOSU</t>
  </si>
  <si>
    <t>WINDTELECOM S A</t>
  </si>
  <si>
    <t>31/01/2023</t>
  </si>
  <si>
    <t>24/01/2023</t>
  </si>
  <si>
    <t>25/01/2023</t>
  </si>
  <si>
    <t>DAMIAN MIGUEL ANGEL TAVERAS REYES</t>
  </si>
  <si>
    <t>Offitek, SRL</t>
  </si>
  <si>
    <t>Mattar Consulting, SRL</t>
  </si>
  <si>
    <t>REC-Pago fact. No. FGB-8756, NCF: B1500000175 d/f 09/11/2022, por adquisición de software para el ISFODOSU, OR-2022-455, pago único.</t>
  </si>
  <si>
    <t>QUALITY GLOBAL BUSINESS GB SRL</t>
  </si>
  <si>
    <t>Hermosillo Comercial, SRL</t>
  </si>
  <si>
    <t>Galcoci &amp; Asociados, SRL</t>
  </si>
  <si>
    <t>REC-Pago factura No. 001052 NCF: B1500000314 d/f 20/10/2022, por contratación de servicios de impresiones varias. Orden-412-2022. Pago único.</t>
  </si>
  <si>
    <t>SOLUCIONES INDUSTRIALES SOLISA, SRL</t>
  </si>
  <si>
    <t>Tacubaya Inmobiliaria, SRL</t>
  </si>
  <si>
    <t>Supligensa, SRL</t>
  </si>
  <si>
    <t>Aguas Nacionales Dominic, SRL</t>
  </si>
  <si>
    <t>IMPRESORA KR, SRL</t>
  </si>
  <si>
    <t>Oficentro Oriental, SRL</t>
  </si>
  <si>
    <t>Procomer, SRL</t>
  </si>
  <si>
    <t>DI Part, Partes y Mecánica Diesel, SRL</t>
  </si>
  <si>
    <t>INVERSIONES DLP, SRL</t>
  </si>
  <si>
    <t>PA CATERING, SRL</t>
  </si>
  <si>
    <t>AGROGLOBAL EXPORT E IMPORT, SRL</t>
  </si>
  <si>
    <t>Inversiones ND &amp; Asociados, SRL</t>
  </si>
  <si>
    <t>Genius Print Graphic, SRL</t>
  </si>
  <si>
    <t>Constructora Estrucdom, SRL</t>
  </si>
  <si>
    <t>Turistrans Transporte y Servicios, SRL</t>
  </si>
  <si>
    <t>Grupo Lexmark, SRL</t>
  </si>
  <si>
    <t>Fumismart, SRL</t>
  </si>
  <si>
    <t>Copyservink De la Cruz, SRL</t>
  </si>
  <si>
    <t>Grupo Irmaceli Services, SRL</t>
  </si>
  <si>
    <t>Congesur Congelados Del Sur, SRL</t>
  </si>
  <si>
    <t>Dita Services, SRL</t>
  </si>
  <si>
    <t>Comercial Benzan Herrera, SRL</t>
  </si>
  <si>
    <t>Comercial Codi, SRL</t>
  </si>
  <si>
    <t>Ta Bueno Cafetería, SRL</t>
  </si>
  <si>
    <t>Suplimade Comercial, SRL</t>
  </si>
  <si>
    <t>30/11/2022</t>
  </si>
  <si>
    <t>15/11/2022</t>
  </si>
  <si>
    <t>06/12/2022</t>
  </si>
  <si>
    <t>22/11/2022</t>
  </si>
  <si>
    <t>16/12/2022</t>
  </si>
  <si>
    <t>25/11/2022</t>
  </si>
  <si>
    <t>14/11/2022</t>
  </si>
  <si>
    <t>01/11/2022</t>
  </si>
  <si>
    <t>03/01/2023</t>
  </si>
  <si>
    <t>21/10/2022</t>
  </si>
  <si>
    <t>07/12/2022</t>
  </si>
  <si>
    <t>12/12/2022</t>
  </si>
  <si>
    <t>15/12/2022</t>
  </si>
  <si>
    <t>24/11/2022</t>
  </si>
  <si>
    <t>31/12/2022</t>
  </si>
  <si>
    <t>01/02/2023</t>
  </si>
  <si>
    <t>03/02/2023</t>
  </si>
  <si>
    <t>18/11/2022</t>
  </si>
  <si>
    <t>12/09/2022</t>
  </si>
  <si>
    <t>09/11/2022</t>
  </si>
  <si>
    <t>20/10/2022</t>
  </si>
  <si>
    <t>21/11/2022</t>
  </si>
  <si>
    <t>13/12/2022</t>
  </si>
  <si>
    <t>28/11/2022</t>
  </si>
  <si>
    <t>29/11/2022</t>
  </si>
  <si>
    <t>08/11/2022</t>
  </si>
  <si>
    <t>05/12/2022</t>
  </si>
  <si>
    <t>23/11/2022</t>
  </si>
  <si>
    <t>06/02/2023</t>
  </si>
  <si>
    <t>12/10/2022</t>
  </si>
  <si>
    <t>31/10/2022</t>
  </si>
  <si>
    <t>03/11/2022</t>
  </si>
  <si>
    <t>20/01/2023</t>
  </si>
  <si>
    <t>22/02/2023</t>
  </si>
  <si>
    <t>08/02/2023</t>
  </si>
  <si>
    <t>17/02/2023</t>
  </si>
  <si>
    <t>21/02/2023</t>
  </si>
  <si>
    <t>16/02/2023</t>
  </si>
  <si>
    <t>24/02/2023</t>
  </si>
  <si>
    <t>23/02/2023</t>
  </si>
  <si>
    <t>1837</t>
  </si>
  <si>
    <t>JOSE PIO SANTANA HERRERA</t>
  </si>
  <si>
    <t>EMH-Pago factura NCF: B1500000279 d/f 06/02/2023 por Notarización de contratos a Estudiantes del Recinto. Según orden de compra-59/22.</t>
  </si>
  <si>
    <t>31/03/2023</t>
  </si>
  <si>
    <t>2780</t>
  </si>
  <si>
    <t>Gregoria Del Rosario Ortiz Then</t>
  </si>
  <si>
    <t>REC-Pago factura B1500000111 d/f 17/02/2023, por adquisición de polo shirt con logo bordado para los empleados del ISFODOSU. Orden ISFODOSU-2022-00705. Pago único.</t>
  </si>
  <si>
    <t>06/03/2023</t>
  </si>
  <si>
    <t>1619</t>
  </si>
  <si>
    <t>ESMERALDA CACERES DE LOS SANTOS</t>
  </si>
  <si>
    <t>UM-Pago de factura No. 00001513, NCF: B1500000701 d/f 28/11/2022 por servicio de fumigación para las áreas del recinto, según orden de compra No. 2021-00295.</t>
  </si>
  <si>
    <t>20/03/2023</t>
  </si>
  <si>
    <t>2195</t>
  </si>
  <si>
    <t>13/06/2022</t>
  </si>
  <si>
    <t>ANDY DANIEL MELO ABREU</t>
  </si>
  <si>
    <t>LNM-Pago NCF: B1500000066 d/f 13/06/2022, por contratación de servicio de mantenimiento del reloj biométrico (sistema de ponche) de este Recinto, según OR-2021-00207.</t>
  </si>
  <si>
    <t>03/03/2023</t>
  </si>
  <si>
    <t>1575</t>
  </si>
  <si>
    <t>OFICINA  DE COOPERACION UNIVERSITARIA COLOMBIA</t>
  </si>
  <si>
    <t>REC-Pago fact. FE2233 d/f 05/12/2022, por servicio de mantenimiento y servicio gestionados de Universitas Académico y alojamiento de la insfraestrutura de la aplicación en servidores según cert. CI-416-2022, USD$ 47,174.00 a una tasa  DOP 55.4150, Saldo.</t>
  </si>
  <si>
    <t>09/03/2023</t>
  </si>
  <si>
    <t>1783</t>
  </si>
  <si>
    <t>18/01/2023</t>
  </si>
  <si>
    <t>ORGANIZACION  UNIVERSITARIA INTERAMERICANA</t>
  </si>
  <si>
    <t>REC-Pago factura No. 2303 d/f 18/01/2023 por concepto de Membresía anual año 2023. Según convenio entre el ISFODOSU y la OUI. Certificación. CI-166-2016. US$1,265.00 a una tasa de RD$55.3432.</t>
  </si>
  <si>
    <t>1552</t>
  </si>
  <si>
    <t>ASOCIACION UNIVERSITARIA IBEROAMERICANA DE POSTGRADO</t>
  </si>
  <si>
    <t>REC-Pago factura No. 259/23 A d/f 01/02/2023, por cuota anual año 2023. Según convenio entre el ISFODOSU y la Asociación Universitaria Iberoamericana dé Posgrado (AUIP), por un monto de EU$1,500.00 a una tasa de RD$60.6387.</t>
  </si>
  <si>
    <t>07/03/2023</t>
  </si>
  <si>
    <t>1693</t>
  </si>
  <si>
    <t>01/03/2023</t>
  </si>
  <si>
    <t>LATIN KNOWLEDGE CONSULTING GROUP LLC</t>
  </si>
  <si>
    <t>REC-Pgo. fact. PR9715 d/f 01/03/23, por suscripción y acceso de múltiples usuarios del E-libro colección catedra: Libros Electrónicos en español permanente crecimiento, colección Temáticas y Títulos de MCGRAW-HILL,Cert-CI-55-23 US$ 21,302.00. tasa 55.3432</t>
  </si>
  <si>
    <t>22/03/2023</t>
  </si>
  <si>
    <t>2344</t>
  </si>
  <si>
    <t>FUNDACION DE INVESTIGACIÓN DE LA UNIVERSIDAD DE SEVILLA</t>
  </si>
  <si>
    <t>REC-Saldo fact. No. 23/4337/0096 d/f 21/02/2023 del 75%, 2da fase de asesoramiento para la implementación y virtualización de asignaturas de grado y postgrado, según Cert. CI-372-2021-adenda-669-2022 EUR$9,975.00 a una tasa de RD$60.0076.</t>
  </si>
  <si>
    <t>02/03/2023</t>
  </si>
  <si>
    <t>1462</t>
  </si>
  <si>
    <t>PUBLISHERS INT.LINKING ASSOCIATION INC</t>
  </si>
  <si>
    <t>REC-Pago facturas según  relación anexa, por suscripción anual de Membresía Crossref y DOI, correspondiente al año 2023. US$ 296.60 a una tasa de RD$55.7024.</t>
  </si>
  <si>
    <t>01/01/2023</t>
  </si>
  <si>
    <t>10/03/2023</t>
  </si>
  <si>
    <t>1856</t>
  </si>
  <si>
    <t>MANUEL ANTONIO ROSARIO ALMANZAR</t>
  </si>
  <si>
    <t>LNM-Pago de la orden de compra No. ISFODOSU-2019-594, por la compra de alimentos para uso de los Estudiantes del Recinto NCF: B1500000136 d/f 15/11/2022.</t>
  </si>
  <si>
    <t>24/03/2023</t>
  </si>
  <si>
    <t>2483</t>
  </si>
  <si>
    <t>EPH-Pago relación de facturas anexas por contratación de servicios de transporte correspondiente a los meses de diciembre 2022, enero y febrero 2023, según OR-2022-00140.</t>
  </si>
  <si>
    <t>16/03/2023</t>
  </si>
  <si>
    <t>2077</t>
  </si>
  <si>
    <t>REC-Pago fact. NCF: E450000005026 d/f 10/03/2023, correspondiente a la cuenta 705001061, flotilla móvil marzo 2023.</t>
  </si>
  <si>
    <t>2080</t>
  </si>
  <si>
    <t>REC-Pago fact. NCF: E450000005092 d/f 10/03/2023, correspondiente a la cuenta 734699053, líneas de la Rectoría marzo 2023.</t>
  </si>
  <si>
    <t>14/03/2023</t>
  </si>
  <si>
    <t>1929</t>
  </si>
  <si>
    <t>27/02/2023</t>
  </si>
  <si>
    <t>REC-Pago fact. NCF:E450000004124 d/f 27/02/2023, correspondiente a la cuenta 751071915 sumaria líneas Recinto, febrero 2023.</t>
  </si>
  <si>
    <t>17/03/2023</t>
  </si>
  <si>
    <t>2180</t>
  </si>
  <si>
    <t>REC-Pago factura NCF: E450000005051 d/f 10/03/2023, correspondiente a la cuenta 711982560 central Rectoría, marzo 2023.</t>
  </si>
  <si>
    <t>1528</t>
  </si>
  <si>
    <t>REC-Pago relación de facturas, por seguros complementarios para empleados del ISFODOSU, mes de Marzo 2023.</t>
  </si>
  <si>
    <t>1460</t>
  </si>
  <si>
    <t>Distribuidora Escolar, SA</t>
  </si>
  <si>
    <t>FEM-Pago factura No. 32931 con NCF: B1500000767 d/f 16/11/2022 adquisición de cerebro humano para trabajos Pedagógicos del área de Psicología. Pago único de la orden de compra-2022-00530.</t>
  </si>
  <si>
    <t>08/03/2023</t>
  </si>
  <si>
    <t>1725</t>
  </si>
  <si>
    <t>16/10/2022</t>
  </si>
  <si>
    <t>Almacenes El Encanto, S.A.S</t>
  </si>
  <si>
    <t>LNM-Pago según relación de facturas anexas por adquisición de remanentes para el uso de la alimentación de los Estudiantes del Recinto. Orden de compra-130-2021.Saldo.</t>
  </si>
  <si>
    <t>11/11/2022</t>
  </si>
  <si>
    <t>10/01/2023</t>
  </si>
  <si>
    <t>1671</t>
  </si>
  <si>
    <t>LNÑM-Pago facturas según relación anexas por adquisición de remanentes  para el uso de  la alimentación de los Estudiantes del Recinto. Orden de compra-358-2021. Pagos parciales.</t>
  </si>
  <si>
    <t>30/03/2023</t>
  </si>
  <si>
    <t>2708</t>
  </si>
  <si>
    <t>Batissa, SRL</t>
  </si>
  <si>
    <t>REC-Pago factura NCF: B1500001065 10/01/2023, adquisición de uniformes para empleados del ISFODOSU, Or-2022-00706, pago único.</t>
  </si>
  <si>
    <t>1554</t>
  </si>
  <si>
    <t>Gas Antillano, SAS</t>
  </si>
  <si>
    <t>LNM-Pago NCF: B1500015168 d/f 24/01/2023 por compra de gas a granel (GLP), para uso de la operatividad del recinto, segundo pago de la OR-2022-00288.</t>
  </si>
  <si>
    <t>15/03/2023</t>
  </si>
  <si>
    <t>1999</t>
  </si>
  <si>
    <t>Tropigas Dominicana, SRL</t>
  </si>
  <si>
    <t>EMH-Pago factura NCF: B1500010697 d/f 08/02/2023 por compra de gas para uso de la cocina del Recinto. Orden de compra 17/22.</t>
  </si>
  <si>
    <t>1945</t>
  </si>
  <si>
    <t>JVM-Pago fact. No. 1004545503 con NCF: B1500011748 d/f 01/02/2023 correspondiente a la adquisición de gas licuado de petróleo para el Recinto, OR-00273-2021.</t>
  </si>
  <si>
    <t>1947</t>
  </si>
  <si>
    <t>12/01/2023</t>
  </si>
  <si>
    <t>JVM-Pago facturas según relación anexas, por la adquisición de gas para el tanque de la cocina del Recinto. Orden de compra 2022-593.</t>
  </si>
  <si>
    <t>21/03/2023</t>
  </si>
  <si>
    <t>2313</t>
  </si>
  <si>
    <t>11/01/2023</t>
  </si>
  <si>
    <t>Oficina Universal, SA</t>
  </si>
  <si>
    <t>REC-Pago factura No. B1500001619 d/f 11/01//2023 por adquisición de equipos de cocina para los Recintos, según certificación BS-5851-2022-saldo.</t>
  </si>
  <si>
    <t>1736</t>
  </si>
  <si>
    <t>UM-Pago factura No.60786 NCF: B1500001601 d/f 06/12/2022, orden de compra 2022-00194 por el servicio de mantenimiento y reparación de la Camioneta Ford Ranger, placa No. EL08304.</t>
  </si>
  <si>
    <t>2164</t>
  </si>
  <si>
    <t>REC-Pago de factura. NCF B1500003372 d/f 01/03/2023, por seguro complementario para los empleados del ISFODOSU. Correspondiente al periodo 01/03/2023 hasta el 31/03/2023.</t>
  </si>
  <si>
    <t>1530</t>
  </si>
  <si>
    <t>REC-Pago factura NCF: B1500024649 d/f 22/02/2023, por adquisición de tickets de combustibles para la Rectoría del ISFODOSU, certificación de contrato No. BS-0012605-2022, pagos parciales.</t>
  </si>
  <si>
    <t>2004</t>
  </si>
  <si>
    <t>REC-Pago factura NCF: B1500004710 d/f 06/12/2022 por la adquisición de Memorias RAM y Disco duro para uso de la Rectoría. Pago único según orden de compra 2022-00496.</t>
  </si>
  <si>
    <t>1526</t>
  </si>
  <si>
    <t>REC-Pago factura NCF: B1500027061 d/f 01/03/2023 correspondiente a la contratación de seguro complementario para empleados del ISFODOSU, correspondiente al mes de marzo 2023.</t>
  </si>
  <si>
    <t>1402</t>
  </si>
  <si>
    <t>11/02/2023</t>
  </si>
  <si>
    <t>REC-Pago factura NCF: B1500010599 d/f 11/02/2023, correspondiente al contrato de Internet cuenta No. 570255 para el Recinto (LNÑM) Febrero 2023. Por un monto US$2,657.07 A UNA TASA 55.8229</t>
  </si>
  <si>
    <t>1921</t>
  </si>
  <si>
    <t>REC-Pago factura NCF: B1500010682 d/f 02/03/2023 correspondiente a contrato de Internet plus 100MB de Rectoría, Cuenta No. 629699, mes de marzo 2023.</t>
  </si>
  <si>
    <t>2706</t>
  </si>
  <si>
    <t>11/03/2023</t>
  </si>
  <si>
    <t>REC-Pago factura NCF: B1500010702 d//f 11/03/2023, correspondiente a contrato de Internet , mes marzo, cuenta No. 570255 para el Recinto LNÑM por un monto de U$$ 2657.07 a una tasa de 54.8933.</t>
  </si>
  <si>
    <t>1656</t>
  </si>
  <si>
    <t>27/12/2022</t>
  </si>
  <si>
    <t>Cecomsa, SRL</t>
  </si>
  <si>
    <t>REC-Pago factura NCF: B1500015936 d/f 27/12/2022, adquisición de suministro de informática para la Rectoría. Según orden de compra No. 2022-00497. Pago único.</t>
  </si>
  <si>
    <t>2746</t>
  </si>
  <si>
    <t>Suplidora Leopeña, SRL</t>
  </si>
  <si>
    <t>EPH-Pago fact. P28544 con NCF: B1500000928 d/f 14/12/2022, por adquisición remanente de alimentos para los estudiantes de este Recinto, según OR-2022-00679.</t>
  </si>
  <si>
    <t>2171</t>
  </si>
  <si>
    <t>GASOLINERA FRANCO BIDO SRL</t>
  </si>
  <si>
    <t>EPH-Pago relación de facturas anexas correspondiente a la adquisición de tickets de combustible para la asignación a directivos, de los meses de diciembre 2022 y enero 2023. Orden de compra No. 2022-00055.</t>
  </si>
  <si>
    <t>29/03/2023</t>
  </si>
  <si>
    <t>2681</t>
  </si>
  <si>
    <t>Inversiones Express, SRL</t>
  </si>
  <si>
    <t>REC-Pago factura No. B1500000077 d/f 08/12/2022, por adquisición y renovación  de Software AUTOCAD  LT 2023. Orden 2022-00625.</t>
  </si>
  <si>
    <t>2388</t>
  </si>
  <si>
    <t>FEM-Pago factura B1500000831 d/f 03/02/2023 correspondiente a la adquisición de tickets prepagos para el Recinto, 4to pago de la OR-2022-00488.</t>
  </si>
  <si>
    <t>27/03/2023</t>
  </si>
  <si>
    <t>2556</t>
  </si>
  <si>
    <t>JVM-Pago de factura No. B1500000827 d/f 31/01/2023 correspondiente a la adquisición de tickets prepago de combustibles para los vehículos y maquina corta grama del Recinto, Orden de compra 2022-00082.</t>
  </si>
  <si>
    <t>2134</t>
  </si>
  <si>
    <t>1683</t>
  </si>
  <si>
    <t>DMC Digital Marketing to Consumers, SRL</t>
  </si>
  <si>
    <t>REC-Pago factura NCF: B1500000027 d/f 01/12/2022, contratación de servicios de agencia de Marketing Digital para la colocación de publicidad en redes sociales del III Congreso Caribeño de Investigación Educativa, orden de compra 00275-2022.</t>
  </si>
  <si>
    <t>1935</t>
  </si>
  <si>
    <t>HOTEL PLATINO SRL</t>
  </si>
  <si>
    <t>REC-Pago factura No.12331/2022 NCF: B1500002169 d/f  29/11/2022 por servicio de alojamiento para estudiantes que participaron en la 2da feria regional de Buenas Practicas del Mescyt, orden de compra 2022-597. Pago único.</t>
  </si>
  <si>
    <t>1804</t>
  </si>
  <si>
    <t>VICTOR GARCIA AIRE ACONDICIONADO, SRL</t>
  </si>
  <si>
    <t>REC-Pago factura NCF: B1500002316 d/f 16/12/2022, correspondiente al servicio de mantenimiento y reparación de aires acondicionados, OR-2022-00075.</t>
  </si>
  <si>
    <t>2479</t>
  </si>
  <si>
    <t>REC-Pago factura No. FAC12-13767, NCF: B1500000482 d/f 28/11/2022 por Diplomado Seguridad Industrial e Higiene Ocupacional, orden de compra 2022-129. Pago único.</t>
  </si>
  <si>
    <t>1567</t>
  </si>
  <si>
    <t>FEM-Pago factura B1500001228 d/f 20/10/2022 correspondiente a la compra de alimentos. 2do pago de la orden 2022-00351.</t>
  </si>
  <si>
    <t>1674</t>
  </si>
  <si>
    <t>LNÑM -Pago relación de facturas anexas por adquisición de remanentes para  el uso de la alimentación de los Estudiantes del Recinto. Orden de compra 221-2021. Pagos parciales.</t>
  </si>
  <si>
    <t>2136</t>
  </si>
  <si>
    <t>1512</t>
  </si>
  <si>
    <t>COMPU-OFFICE DOMINICANA, SRL</t>
  </si>
  <si>
    <t>FEM-Pago factura NCF. B1500003349 d/f 18/11/2022 correspondiente a la compra de suministros de oficina para las labores del Recinto. Pago único orden de compra 2022-00546.</t>
  </si>
  <si>
    <t>28/03/2023</t>
  </si>
  <si>
    <t>2587</t>
  </si>
  <si>
    <t>Empresas Miltin, SRL</t>
  </si>
  <si>
    <t>UM-Pago relación de facturas anexas por adquisición de gas propano para uso en la cocina del Recinto. 3er pago de Orden de compra ISFODOSU-2022-00513.</t>
  </si>
  <si>
    <t>2598</t>
  </si>
  <si>
    <t>UM-Pago relación de facturas anexas por adquisición de tickets de combustibles para uso de los vehículos del Recinto. 10mo pago de la Orden de compra ISFODOSU 2022-00058.</t>
  </si>
  <si>
    <t>1812</t>
  </si>
  <si>
    <t>REC-Pago factura NCF: B1500000034 d/f 13/12/2022, por suministro e instalación de pisos laminados para el Recinto UM. ORD-2022-515. Pago único.</t>
  </si>
  <si>
    <t>2671</t>
  </si>
  <si>
    <t>06/01/2023</t>
  </si>
  <si>
    <t>Suplidores Diversos, SRL</t>
  </si>
  <si>
    <t>REC-Pago factura NCF: B1500001293 06/01/2023, adquisición de lámpara led para las brigadas de seguridad de la Rectoría y del Recinto FEM del ISFODOSU, OR-2022-00458, cerrada.</t>
  </si>
  <si>
    <t>13/03/2023</t>
  </si>
  <si>
    <t>1887</t>
  </si>
  <si>
    <t>26/11/2022</t>
  </si>
  <si>
    <t>REC-Pago relación de facturas, por servicio de alojamiento para estudiantes que participaron en el torneo nacional de baloncesto universitario 2022, según orden 2022-00596. Cierre de la orden.</t>
  </si>
  <si>
    <t>27/11/2022</t>
  </si>
  <si>
    <t>03/12/2022</t>
  </si>
  <si>
    <t>1686</t>
  </si>
  <si>
    <t>Difo Eléctromecanica, SRL</t>
  </si>
  <si>
    <t>REC-Pago relación de facturas anexas correspondiente al servicio de mantenimiento preventivo de A/A y cuarto frio de la Rectoría y el FEM. Orden de compra 2022-00396.</t>
  </si>
  <si>
    <t>1572</t>
  </si>
  <si>
    <t>20/12/2022</t>
  </si>
  <si>
    <t>Refrisa, SRL</t>
  </si>
  <si>
    <t>EMH-Pago factura NCF: B1500000548 d/f 20/12/22, por adquisición de aires acondicionado para la biblioteca del Recinto, según OR-704/22.</t>
  </si>
  <si>
    <t>1617</t>
  </si>
  <si>
    <t>EMH-Pago factura NCF: B1500000598 d/f 28/11/2022 por adquisición de materiales de limpieza e higiene, orden de compra 544/22.</t>
  </si>
  <si>
    <t>2657</t>
  </si>
  <si>
    <t>Grupo Astro, SRL</t>
  </si>
  <si>
    <t>FEM-Pago relación de facturas anexas  correspondiente a  contratación de servicios de impresiones para actividades diversas. Primer pago de la Orden de compra 2022-00525.</t>
  </si>
  <si>
    <t>2782</t>
  </si>
  <si>
    <t>JVM-Pago factura No. 0078 con NCF: B1500000217 d/f 15/11/2022, correspondiente a la adquisición de alimentos para los estudiantes de este Recinto, OR-2020-120.</t>
  </si>
  <si>
    <t>2486</t>
  </si>
  <si>
    <t>ECO PETROLEO DOMINICANA, S.A. (ECOPETRODOM)</t>
  </si>
  <si>
    <t>REC-Pago fact. No. 101983, NCF: B1500001192 d/d 07/03/2023 por adquisición tiques de combustibles para uso de la flotilla vehicular del ISFODOSU para traslado a zonas fronterizas del país, según OR-2023-00078.</t>
  </si>
  <si>
    <t>2616</t>
  </si>
  <si>
    <t>Inversiones Tejeda Valera Inteval, SRL</t>
  </si>
  <si>
    <t>REC-Pago factura No. 887 NCF: B1500000519 d/f 06/12/2022, por adquisición de materiales de oficina para la operatividad de este Recinto, primer pago de la OR. 2022-00547.</t>
  </si>
  <si>
    <t>1809</t>
  </si>
  <si>
    <t>Casa Jarabacoa, SRL</t>
  </si>
  <si>
    <t>EMH-Pago factura NCF: B1500001529 d/f 23/11/2022 por adquisición de materiales de limpieza e higiene, proceso de compra ISFODOSU-DAF-CM-2022-0204. Según orden de compra 541/22.</t>
  </si>
  <si>
    <t>2733</t>
  </si>
  <si>
    <t>Perfect Pest Control, SRL</t>
  </si>
  <si>
    <t>LNM-Pago factura No. NCF B1500000242 d/f 02/12/2022, por servicio de fumigación general de todos los niveles internos y externos en las diferentes áreas del Recinto. Orden de compra ISFODOSU-2019-00479.</t>
  </si>
  <si>
    <t>1651</t>
  </si>
  <si>
    <t>UM-Pago factura NCF: B1500001920 d/f 29/11/2022 pago de la orden de compra No. 2019-24, por los servicios de impresiones diversas para jornadas académicas del Recinto.</t>
  </si>
  <si>
    <t>2138</t>
  </si>
  <si>
    <t>UM-Pago según relación de facturas anexas. 1er pago de la orden de compra ISFODOSU-2022-00111, por los servicios de impresiones diversas para diferentes actividades del recinto.</t>
  </si>
  <si>
    <t>1968</t>
  </si>
  <si>
    <t>JVM-Pago de factura No. NCF: B1500000599 d/f 06/12/2022 correspondiente a la adquisición de folder tipo carpeta para el Recinto. Orden de compra 00623/2022.</t>
  </si>
  <si>
    <t>2320</t>
  </si>
  <si>
    <t>JVM-Pago de factura No. NCF: B1500000603 d/f 12/12/2022 correspondiente a la adquisición de vasos, termos y tazas para el Recinto. Orden de compra-00633-2022.</t>
  </si>
  <si>
    <t>1653</t>
  </si>
  <si>
    <t>JVM-Pago factura NCF: B1500000595 d/f 29/11/2022 correspondiente a la adquisición de  servicio de impresión para diversas actividades del Recinto. Orden de compra 00176-2022.</t>
  </si>
  <si>
    <t>1955</t>
  </si>
  <si>
    <t>Sierra Peña Auto Service, SRL</t>
  </si>
  <si>
    <t>Rec-Pago relación de facturas anexas, servicios de mantenimiento y/o reparación para flotilla vehicular de la Rectoría. Según orden 2022-00460.</t>
  </si>
  <si>
    <t>2263</t>
  </si>
  <si>
    <t>FEM-Pago de factura No. P2777 NCF: B1500000219 d/f 05/12/2022 por adquisición de UPS para el salón de eventos Fuensanta, orden de compra ISFODOSU-2022-00560.</t>
  </si>
  <si>
    <t>2732</t>
  </si>
  <si>
    <t>HV MEDISOLUTIONS SRL</t>
  </si>
  <si>
    <t>FEM-Pago factura 528 con NCF:B1500000543 d/f 21/11/2022, por contratación de servicios de refrigerios para capacitación en prevención y brote  ETA, según OR-2022-00114 y cierre de la orden.</t>
  </si>
  <si>
    <t>23/03/2023</t>
  </si>
  <si>
    <t>2425</t>
  </si>
  <si>
    <t>REC-Pago relación de facturas anexas, por servicio de mantenimiento y reparación de vehículos del Recinto Emilio Prud Homme. Orden 2022-00053.</t>
  </si>
  <si>
    <t>2716</t>
  </si>
  <si>
    <t>NEGOCIOS DOMINICALY, SRL</t>
  </si>
  <si>
    <t>REC- Pago factura B1500000807 d/f 12/12/2022 por Contratación de servicio de catering para el cierre de proyecto disciplina y menos plásticos, más vida de la Dirección de Extensión. Orden ISFODOSU-2022-00620.</t>
  </si>
  <si>
    <t>1938</t>
  </si>
  <si>
    <t>Hernandez Peguero &amp; Asociados, SRL</t>
  </si>
  <si>
    <t>FEM-Pago factura No. 966 NCF: B1500000304 d/f 14/12/2022 correspondiente a la Notarización de contratos de becas estudiantiles. Segundo pago de la orden de compra-2021-00032.</t>
  </si>
  <si>
    <t>2728</t>
  </si>
  <si>
    <t>EMH-Pago NCF: B1500000943 d/f 09/12/2022, adquisición de alimentos para los estudiantes de este Recinto, OR-2022-00605.</t>
  </si>
  <si>
    <t>2475</t>
  </si>
  <si>
    <t>EMH-Pago factura NCF B1500000944 d/f 09/12/2022, correspondiente compra de alimentos para los estudiantes de este Recinto, OR-2022-589.</t>
  </si>
  <si>
    <t>2378</t>
  </si>
  <si>
    <t>FEM-Pago de factura B1500000947 d/f 09/12/2022 adquisición de alimentos para los estudiantes del Recinto. Orden de compra 2022-00074.</t>
  </si>
  <si>
    <t>2380</t>
  </si>
  <si>
    <t>FEM-Pago de factura B1500000952 d/f 09/12/2022 adquisición de alimentos para los estudiantes del Recinto. Orden de compra 2022-000374.</t>
  </si>
  <si>
    <t>2397</t>
  </si>
  <si>
    <t>FEM-Pago de factura B1500000954 d/f 09/12/2022 adquisición de alimentos para los estudiantes del Recinto. Orden de compra 2022-00452.</t>
  </si>
  <si>
    <t>1741</t>
  </si>
  <si>
    <t>FEM-Pago factura B1500000899 d/f 10/11/2022 adquisición de alimentos para la alimentación de los Estudiante del Recinto. Orden de compra-2022-00178.</t>
  </si>
  <si>
    <t>1396</t>
  </si>
  <si>
    <t>FEM-Pago factura B1500000900 d/f 10/11/2022 compra de alimentos para los estudiantes del Recinto. Segundo pago de la orden de compra 2022-00350.</t>
  </si>
  <si>
    <t>2363</t>
  </si>
  <si>
    <t>FEM-Pago factura B1500000946 d/f 09/12/2022 por la adquisición de alimentos para los estudiantes del Recinto. Noveno pago de la orden de compra 2021-00375.</t>
  </si>
  <si>
    <t>2458</t>
  </si>
  <si>
    <t>FEM-Pago factura B1500000948 d/f 09/12/2022 compra alimentos para los estudiantes de este Recinto, 6to pago de la OR-2022-00115.</t>
  </si>
  <si>
    <t>2352</t>
  </si>
  <si>
    <t>FEM-Pago factura B1500000949 d/f 09/12/2022, compra de alimentos para este Recinto 5to pago de la OR-2022-00125.</t>
  </si>
  <si>
    <t>2446</t>
  </si>
  <si>
    <t>FEM-Pago factura B1500000953 d/f 09/12/2022, compra de alimentos para los estudiantes de este Recinto, segundo pago de la OR-2022-00408.</t>
  </si>
  <si>
    <t>2375</t>
  </si>
  <si>
    <t>FEM-Pago factura B1500000955 d/f 09/12/2022, compra alimentos para los estudiantes de este Recinto, segundo pago de la OR-2022-00397.</t>
  </si>
  <si>
    <t>1414</t>
  </si>
  <si>
    <t>FEM-Pago factura NCF: B1500000896 d/f 10/11/2022  por compra de alimentos para el uso de  la alimentación  de los Estudiantes del Recinto. 5to pago de la Orden de compra-2022-00074.</t>
  </si>
  <si>
    <t>2467</t>
  </si>
  <si>
    <t>FEM-Pago factura NCF: B1500000950 d/f 09/12/2022, correspondiente a compra de alimentos para los estudiantes de este Recinto, OR-2022-00182.</t>
  </si>
  <si>
    <t>2350</t>
  </si>
  <si>
    <t>FEM-Pago factura NCF: B1500000951 d/f 09/12/2022 por la de adquisición de alimentos para los estudiantes del Recinto. 3er pago de la orden de compra 2022-00350.</t>
  </si>
  <si>
    <t>2665</t>
  </si>
  <si>
    <t>FEM-Pago factura NCF: B1500000956 d/f 09/12/2022, adquisición de alimentos para los estudiantes de este Recinto, OR-2022-00383.</t>
  </si>
  <si>
    <t>2656</t>
  </si>
  <si>
    <t>FEM-Pago factura NCF: B1500000957 d/f 09/12/2022, correspondiente a adquisición de alimentos para los estudiantes de este Recinto, primer pago de la OR-2022-00403.</t>
  </si>
  <si>
    <t>2508</t>
  </si>
  <si>
    <t>JVM-Pago fact. NCF: B1500000930 d/f 05/12/2022, correspondiente a la adquisición de frutas y productos de panadería para el almuerzo para estudiantes y personal de este Recinto, OR-2022-610.</t>
  </si>
  <si>
    <t>1416</t>
  </si>
  <si>
    <t>LNM-Pago factura  NCF: B1500000890 d/f 08/11/2022 por la compra de provisiones (carnes) para uso de la alimentación de los estudiantes del Recinto.</t>
  </si>
  <si>
    <t>1467</t>
  </si>
  <si>
    <t>LNM-Pago factura NCF: B1500000889 d/f 08/11/2022 por adquisición de alimentos para los estudiantes del Recinto, orden de compra-2022-00233.</t>
  </si>
  <si>
    <t>2387</t>
  </si>
  <si>
    <t>LNM-Pago factura NCF: B1500000933 d/f 08/12/2022 4to pago orden de compra ISFODOSU-2022-00249, por la adquisición de alimentos para los estudiantes del Recinto.</t>
  </si>
  <si>
    <t>2371</t>
  </si>
  <si>
    <t>LNM-Pago factura NCF: B1500000939 d/f 09/12/2022 por la adquisición de alimentos para los estudiantes del Recinto, 2do pago de la orden de compra No. ISFODOSU-2022-00233.</t>
  </si>
  <si>
    <t>2429</t>
  </si>
  <si>
    <t>LNM-Pago factura NCF: B1500000940 d/f 09/12/2022 por la adquisición de alimentos para los estudiantes del Recinto,  orden de compra No. ISFODOSU-2022-00419.</t>
  </si>
  <si>
    <t>1839</t>
  </si>
  <si>
    <t>REC-Pago relación de facturas por adquisición de alimentos para los Recintos del ISFODOSU, cert. BS-1624-2020, adenda BS-13036-2021 (amortización 20%).</t>
  </si>
  <si>
    <t>2442</t>
  </si>
  <si>
    <t>UM-Pago NCF: B1500000936 d/f 08/12/2022, por adquisición de víveres para la alimentación los estudiantes internos y semi-internos de este Recinto, 3er pago de la OR-2022-00269.</t>
  </si>
  <si>
    <t>2453</t>
  </si>
  <si>
    <t>UM-Pago fact. NCF:B1500000937 d/f 08/12/2022, adquisición de lácteos y proteína para la alimentación estudiantil de este Recinto, primer pago de la OR-2022-00291.</t>
  </si>
  <si>
    <t>1384</t>
  </si>
  <si>
    <t>UM-Pago factura NCF: B1500000882 d/f 01/11/2022 solicitando el saldo de la orden de compra-2022-00214, por la adquisición de carnes y embutidos para consumo de los estudiantes del Recinto.</t>
  </si>
  <si>
    <t>1386</t>
  </si>
  <si>
    <t>UM-Pago factura NCF: B1500000883 d/f 01/11/2022 solicitando 3er. pago de la orden de compra-2022-00249, por la adquisición de frutas y verduras para consumo de los estudiantes del Recinto.</t>
  </si>
  <si>
    <t>1372</t>
  </si>
  <si>
    <t>UM-Pago factura NCF: B1500000884 d/f 01/11/2022 solicitando 3er. pago de la orden de compra-2022-00227, por la adquisición de enlatados, empaquetados y conservas para consumo de los estudiantes del Recinto.</t>
  </si>
  <si>
    <t>1382</t>
  </si>
  <si>
    <t>UM-Pago factura NCF: B1500000886 d/f 01/11/2022 solicitando 2do. pago de la orden de compra-2022-00269, por la adquisición de víveres para consumo de los estudiantes del Recinto.</t>
  </si>
  <si>
    <t>2051</t>
  </si>
  <si>
    <t>UM-Pago factura NCF: B1500000934 d/f 08/12/2022 solicitando 4to pago de la orden de compra ISFODOSU-2022-00227, por la adquisición de alimentos para consumo de los estudiantes del recinto.</t>
  </si>
  <si>
    <t>2391</t>
  </si>
  <si>
    <t>UM-Pago factura NCF: B1500000935 d/f 08/12/2022 3er pago orden de compra ISFODOSU-2022-00212, por la adquisición de alimentos para los estudiantes del Recinto.</t>
  </si>
  <si>
    <t>2063</t>
  </si>
  <si>
    <t>INCIMAS Ingenieros Civiles y Maquinarias, SRL</t>
  </si>
  <si>
    <t>REC-Pago factura 0001587 NCF: B1500000021 d/f 09/03/2023 por servicio de adecuación eléctrica para el Recinto FEM y RECTORIA. Según certificación BS-0011407-2022. Adenda BS-569-2023. (amortización 20%).</t>
  </si>
  <si>
    <t>2216</t>
  </si>
  <si>
    <t>FEM-Pago de factura No. 1500002574 NCF: B1500002574 d/f 18/11/2022 correspondiente a servicios de catering para actividades diversas. Primer pago de la orden de compra-2022-00404.</t>
  </si>
  <si>
    <t>1881</t>
  </si>
  <si>
    <t>COMERCIALIZADORA LANIPSE, SRL</t>
  </si>
  <si>
    <t>EPH-Adquisición de alimentos y bebidas para la alimentación de los Estudiantes del Recinto. Orden de compra No. ISFODOSU-2020-00068, según relación de facturas anexas. (cierre de la orden).</t>
  </si>
  <si>
    <t>2097</t>
  </si>
  <si>
    <t>Centroxpert STE, SRL</t>
  </si>
  <si>
    <t>EMH-Pago factura NCF: B1500001516 d/f 07/12/2022 por la adquisición de impresora para la unidad de almacén del Recinto. Según orden de compra 621/22.</t>
  </si>
  <si>
    <t>2093</t>
  </si>
  <si>
    <t>EMH-Pago relación de facturas anexas por adquisición de alimentos de los estudiantes y empleados, del recinto según orden de compra 72/22.</t>
  </si>
  <si>
    <t>1959</t>
  </si>
  <si>
    <t>FEM-Pago relación de facturas anexas correspondiente a la compra de alimentos. Según pago de la orden de compra-2022-00402.</t>
  </si>
  <si>
    <t>1878</t>
  </si>
  <si>
    <t>JVM-Pago factura No. 2474 NCF: B1500001638 d/f 22/11/2022 correspondiente a la adquisición de alimentos para los Estudiantes y Personal del Recinto orden de compra-00492/2022.</t>
  </si>
  <si>
    <t>1793</t>
  </si>
  <si>
    <t>Soluciones Eléctricas y Electrónicas Vargas, SOLUCEEV, SRL</t>
  </si>
  <si>
    <t>LNM-Pago de la orden de compra No. ISFODOSU 2022-00318, por el servicio de mantenimiento y /o reparación de equipos industriales (filtros de agua) del Recinto, según análisis de pago, NCF B1500000237 d/f 25/11/2022.</t>
  </si>
  <si>
    <t>1407</t>
  </si>
  <si>
    <t>Alegre Eventos, SRL</t>
  </si>
  <si>
    <t>EMH-Pago factura NCF: B1500000936 d/f 14/11/2022 por servicio de alquiler de mesas tipo lápiz y bambalinas, para ser usadas en diplomado en el Recinto, según orden de compra-524/22.</t>
  </si>
  <si>
    <t>2680</t>
  </si>
  <si>
    <t>JVM-Pago factura No.10 con NCF: B1500000121 d/f 24/11/2022, por contratación de servicios de impresiones para diversas actividades de este Recinto, OR-2022-00474.</t>
  </si>
  <si>
    <t>1556</t>
  </si>
  <si>
    <t>21/12/2022</t>
  </si>
  <si>
    <t>Merca Del Atlántico, SRL</t>
  </si>
  <si>
    <t>EMH-Pago factura NCF B1500000513 d/f 21/12/2022 por servicio de  catering para 150 personas que participaron en el taller sobre presentación de memorias e informes de cierre del Plan Operativo Anual del Recinto, según orden 627/22.</t>
  </si>
  <si>
    <t>2653</t>
  </si>
  <si>
    <t>EMH-Pago factura NCF: B1500000514 d/f 21/12/2022, por contratación de servicio de ambientación y adecuación del comedor para taller sobre presentación de memorias e informes de cierre del plan operativo anual de este Recinto, OR-2022-00653.</t>
  </si>
  <si>
    <t>1743</t>
  </si>
  <si>
    <t>OFIGRAFIS DEL CARIBE, EIRL</t>
  </si>
  <si>
    <t>REC-Pago de factura NCF. B1500000066 d/f 02/12/2022 por servicios de impresiones para diversas áreas de la Rectoría. Orden de compra No. 2022-00478. Pago único.</t>
  </si>
  <si>
    <t>1634</t>
  </si>
  <si>
    <t>Suministros Guipak, SRL</t>
  </si>
  <si>
    <t>REC-Pago factura NCF:  B1500000944 d/f 25/11/2022, por adquisición de insumos de cocina para la Rectoría, según orden No. 2022-00298. Cierre de la orden.</t>
  </si>
  <si>
    <t>2721</t>
  </si>
  <si>
    <t>EMH-Pago factura No. NCF B1500000039 d/f  15/12/2022, por servicio de instalación y adecuación en tubería PVC en edificio de aulas del Recinto. Orden ISFODOSU-2022-00648.</t>
  </si>
  <si>
    <t>2740</t>
  </si>
  <si>
    <t>Servicios Logísticos Express, SRL</t>
  </si>
  <si>
    <t>LNM-Pago de factura B1500000146 d/f 25-01-2023, por la adquisición de extintores para uso del Recinto. Orden compra ISFODOSU-2022-00630.</t>
  </si>
  <si>
    <t>1500</t>
  </si>
  <si>
    <t>Demeero Constructora, SRL</t>
  </si>
  <si>
    <t>FEM-Pago factura NCF: B1500000101 d/f 13/12/2022 correspondiente a la adquisición y colocación de grava decorativa para el acondicionamiento de áreas de gazebo del Recinto. según orden de compra 2022-00654. Pago único.</t>
  </si>
  <si>
    <t>1873</t>
  </si>
  <si>
    <t>Ramirez &amp; Mojica Envoy Pack Courier Express, SRL</t>
  </si>
  <si>
    <t>FEM-Pago factura NCF: B1500001386 d/f 06/12/2022 correspondiente a la compra de aspiradora en seco y húmedo para Recinto. Pago único de la orden-2022-00533.</t>
  </si>
  <si>
    <t>2461</t>
  </si>
  <si>
    <t>23/12/2022</t>
  </si>
  <si>
    <t>JVM-Pago factura No. 9-1149 con NCF: B1500001449 d/f 23/12/2022, correspondiente a la adquisición de artículos tecnológicos para este Recinto, OR-2022-00639.</t>
  </si>
  <si>
    <t>2026</t>
  </si>
  <si>
    <t>FEM-Pago factura NCF: B1500000451 d/f 01/03/2023 por servicio de transporte para trasladar a los docentes que participaron en la actividad "Disciplina Positiva".</t>
  </si>
  <si>
    <t>2224</t>
  </si>
  <si>
    <t>REC-Pago de factura No. 0009, NCF:B1500000009 d/f 06/01/2023 por suministro de silbatos para el personal de la Rectoría y del Recinto FEM. Orden 2022-00612. Cierre de orden.</t>
  </si>
  <si>
    <t>2750</t>
  </si>
  <si>
    <t>30/12/2022</t>
  </si>
  <si>
    <t>REC-Pago factura NCF: B1500000102 d/f 30/12/2022, por contratación de servicio de fumigación y control de plagas para la Rectoría y el FEM, correspondiente a diciembre 2022, según OR-2022-00320.</t>
  </si>
  <si>
    <t>2600</t>
  </si>
  <si>
    <t>LNM-Pago factura NCF: B1500000407 d/f 12/12/2022, por contratación de servicio de mantenimiento y/o reparación de equipos de oficinas (impresoras y fotocopiadoras) de diferentes oficinas para la operatividad del Recinto, según cert. BS-0015359-2022.</t>
  </si>
  <si>
    <t>2145</t>
  </si>
  <si>
    <t>EMH-Pago factura NCF B1500000175 d/f 30/11/22 por servicio de mantenimiento y rellenado de extintores del Recinto, según orden 584-2022, proceso ISFODOSU DAF-CM-2022-0081</t>
  </si>
  <si>
    <t>2788</t>
  </si>
  <si>
    <t>26/01/2023</t>
  </si>
  <si>
    <t>Maitri, SRL</t>
  </si>
  <si>
    <t>FEM-pago factura con NCF: B1500000066 d/f 26/01/2023, contratación de servicios profesionales para dinámicas grupales de la rendición de cuentas de este Recinto, pago único de la OR-2022-00688.</t>
  </si>
  <si>
    <t>1991</t>
  </si>
  <si>
    <t>FEM-Pago relación de facturas anexas correspondiente a la compra de alimentos. Segundo pago de la orden de compra-2022-00401.</t>
  </si>
  <si>
    <t>2541</t>
  </si>
  <si>
    <t>EMH-Pago factura NCF: B1500000237 d/f 16/12/2022, por contratación de servicio de fumigación y control de plagas para este Recinto, según OR-2022-332.</t>
  </si>
  <si>
    <t>2128</t>
  </si>
  <si>
    <t>La Cocina Gustaer, SRL</t>
  </si>
  <si>
    <t>UM-Pago relación de facturas anexas, solicitando 1er. pago de la orden de compra No. 2022-00301, por la compra de servicios de catering para diferentes actividades.</t>
  </si>
  <si>
    <t>2105</t>
  </si>
  <si>
    <t>Sulima Import,  SRL</t>
  </si>
  <si>
    <t>FEM-Pago factura B1500000187 d/f 30/11/2022 por adquisición de alimentos para los estudiantes del Recinto. Segundo pago de la orden de pago-2022-00406.</t>
  </si>
  <si>
    <t>1615</t>
  </si>
  <si>
    <t>Otrojo EIRL</t>
  </si>
  <si>
    <t>REC-Pago relación de facturas anexas, por servicios fotográficos para diferentes actividades del ISFODOSU. según orden de compra 00320-2022.</t>
  </si>
  <si>
    <t>1560</t>
  </si>
  <si>
    <t>Fejagus Comercial,  SRL</t>
  </si>
  <si>
    <t>UM-Pago NCF:B1500000174 d/f 21/12/2022, por adquisición de mesas rectangulares plegables para uso del Recinto, saldo de la OR-2022-00707</t>
  </si>
  <si>
    <t>1434</t>
  </si>
  <si>
    <t>UM-Pago facturas según relación anexas orden de compra-2022-00253, por la adquisición de bebidas (jugos y malta) para consumo de los estudiantes del Recinto.</t>
  </si>
  <si>
    <t>1507</t>
  </si>
  <si>
    <t>UM-Pago facturas según relación anexas, por adquisición de alimentos para consumo de los estudiantes del Recinto. Orden de compra 2022-00213.</t>
  </si>
  <si>
    <t>1412</t>
  </si>
  <si>
    <t>UM-Pago relación de facturas anexas, solicitando 2do. pago de la orden de compra-2022-00290, por la adquisición de lácteos y proteínas para la alimentación de los estudiantes del Recinto.</t>
  </si>
  <si>
    <t>1471</t>
  </si>
  <si>
    <t>UM-Pago relación facturas NCF: B1500000597, B1500000618, d/f 23/11/2022 y 05/12/2022, solicitando el 2do pago de la orden de compra ISFODOSU-2022-00248, por la adquisición de frutas y verduras para consumo de los estudiantes del Recinto.</t>
  </si>
  <si>
    <t>2449</t>
  </si>
  <si>
    <t>05/01/2023</t>
  </si>
  <si>
    <t>LNM-Pago NCF:B1500000146 d/f 05/01/2023,compra de provisiones (carnes) para la alimentación estudiantil del Recinto, según OR-2022-00418.</t>
  </si>
  <si>
    <t>1733</t>
  </si>
  <si>
    <t>Garena, SRL</t>
  </si>
  <si>
    <t>EMH-Pago factura NCF: B1500000349 d/f 29/11/2022 por adquisición de suministro de limpieza y cocina, según orden de compra 542/22.</t>
  </si>
  <si>
    <t>1437</t>
  </si>
  <si>
    <t>Distribuidora Bacesmos, SRL</t>
  </si>
  <si>
    <t>JVM-Pago de factura No. NCF: B1500000226 d/f 19/12/2022 correspondiente a la adquisición de Lockers metálicos para uso de la cocina del Recinto, orden de compra-00632-2022.</t>
  </si>
  <si>
    <t>2347</t>
  </si>
  <si>
    <t>REC-Pago factura NCF: B1500000140 d/f 13/12/2022 correspondiente a servicio de catering para el cierre de Proyectos Disciplina y Menos Plásticos mas Vida. Orden de compra 2022-00619.</t>
  </si>
  <si>
    <t>2197</t>
  </si>
  <si>
    <t>UM-Pago factura No. 0142 NCF: B1500000142 d/f 19/12/2022 Contratación de servicio de almuerzo buffet para la presentación de resultados del año 2022, saldo de la orden de compra No. ISFODOSU-2022-00692.</t>
  </si>
  <si>
    <t>2673</t>
  </si>
  <si>
    <t>EPH-Pago  factura NCF B1500000285 d/f 13/12/2022 por adquisición de materiales de limpieza. Orden de compra ISFODOSU 2022-00624.</t>
  </si>
  <si>
    <t>1721</t>
  </si>
  <si>
    <t>LNM-Pago NCF: B1500000271 d/f 29/11/2022, por adquisición de remanente de provisiones para uso de la alimentación de los estudiantes del Recinto OR-2021-00357.</t>
  </si>
  <si>
    <t>2223</t>
  </si>
  <si>
    <t>LNM-Pago NCF: B1500000273 d/f 29/11/2022, por adquisición de provisiones para uso de la alimentación de los estudiantes del Recinto, OR-2022-00237.</t>
  </si>
  <si>
    <t>2713</t>
  </si>
  <si>
    <t>LNM-Pago NCF: B1500000282 d/f 09/12/2022, por adquisición de remanente de alimentos para los estudiantes de este Recinto según OR-2021-00357.</t>
  </si>
  <si>
    <t>2158</t>
  </si>
  <si>
    <t>LNM-Pago factura NCF B1500000274 d/f 29/11/2022 por la compra de alimentos (carnes) para uso de alimentación de los estudiantes. 2do pago de la Orden de compra No. ISFODOSU-2022-00420.</t>
  </si>
  <si>
    <t>2530</t>
  </si>
  <si>
    <t>LNM-Pago factura NCF B1500000275 d/f  09/12/2022 por la compra de provisiones( remanentes)para uso de alimentación de los estudiantes del Recinto,según análisis de pago de la Orden de compra No. ISFODOSU-2022-00522.</t>
  </si>
  <si>
    <t>2151</t>
  </si>
  <si>
    <t>LNM-Pago factura NCF: B1500000272 d/f 29/11/2022 por la compra de alimentos para la alimentación de los estudiantes del Recinto. Saldo de la orden de compra No. ISFODOSU-2021-00222.</t>
  </si>
  <si>
    <t>1779</t>
  </si>
  <si>
    <t>UM-Pago factura No. 341 NCF: B1500000270 d/f 29/11/2022, pago de la orden de compra-2022-00581, por la adquisición de bebidas (malta) para la alimentación de los Estudiantes del Recinto.</t>
  </si>
  <si>
    <t>2515</t>
  </si>
  <si>
    <t>Cypher Technologies, SRL</t>
  </si>
  <si>
    <t>EMH-Pago factura B1500000001 d/f 03/02/2023, por servicio de instalación de un cableado de fibra óptica certificada para conectividad de todas las áreas ISFODOSU-DAFCM 2022-0302, según OR-2022-00565.</t>
  </si>
  <si>
    <t>2287</t>
  </si>
  <si>
    <t>Castso Group, SRL</t>
  </si>
  <si>
    <t>JVM-Pago de factura No. NCF: B1500000026 d/f 12/12/2022 correspondiente a la adquisición de cafetera eléctrica industriales para el uso de la cocina del Recinto. Mayo 2022 orden de compra 00640-2022-ISFODOSU.</t>
  </si>
  <si>
    <t>2518</t>
  </si>
  <si>
    <t>GGM Comunicaciones Integrales, SRL</t>
  </si>
  <si>
    <t>REC-Pago factura B1500000016 d/f 19/12/2022 por servicio de impresiones de carpetas de bolsillos para el área Académica de la Rectoría. Orden de compra No.2022-00371. Pago único.</t>
  </si>
  <si>
    <t>2504</t>
  </si>
  <si>
    <t>Dubamed, SRL</t>
  </si>
  <si>
    <t>REC-Pago factura NCF: B1500000140 d/f 16/012/2022, correspondiente a la adquisición de sillas de ruedas unidad médica del ISFODOSU, según OR-2022-00703, pago único.</t>
  </si>
  <si>
    <t>2470</t>
  </si>
  <si>
    <t>Solvalmen, SRL</t>
  </si>
  <si>
    <t>FEM-Pago factura con NCF: B1500000041 d/f 11/01/2023 correspondiente a la compra de utensilios de cocina. Primer pago de la Orden 2022-00693.</t>
  </si>
  <si>
    <t>1886</t>
  </si>
  <si>
    <t>Yaxis Comercial, SRL</t>
  </si>
  <si>
    <t>EMH-Pago factura B1500000018 d/f 05/12/2022 por adquisición de alimentos para la alimentación de los Estudiantes del Recinto. Según orden de compra 606/22. ISFODOSU-DAF-CM-2022-0293.</t>
  </si>
  <si>
    <t>2455</t>
  </si>
  <si>
    <t>UM-Pago factura NCF: B1500000017, d/f 30/11/2022, primer pago de la orden de compra ISFODOSU-2022-00570, por adquisición de artículos de limpieza e higiene para uso en las diferentes áreas del Recinto.</t>
  </si>
  <si>
    <t>1533</t>
  </si>
  <si>
    <t>Pago factura NCF: B1500008049 d/f 16/02/2023 correspondiente a la contratación de seguro complementario para empleados del ISFODOSU, correspondiente a mes de marzo 2023.</t>
  </si>
  <si>
    <t>2628</t>
  </si>
  <si>
    <t>SEMINARIO SAN PIO X</t>
  </si>
  <si>
    <t>LNM-Pago NCF: B1500000013 d/f 23/03/2023, por servicio de hospedaje para los estudiantes residente de este Recinto, correspondiente al tercer cuatrimestre del 2022 según cert. CI-0000078-2023.</t>
  </si>
  <si>
    <t>2268</t>
  </si>
  <si>
    <t>PARROQUIA CATEDRAL SAN PEDRO APOSTOL</t>
  </si>
  <si>
    <t>REC-Pago factura NCF: B1500000001 d/f 02/03/2023 por alquiler de salón para el desarrollo del Diplomado en Liderazgo Pedagógico dirigido a Directores de Centros Educativos, ubicados en San Pedro de Macorís. Según Certificación 80/2023.</t>
  </si>
  <si>
    <t>PAGO A PROVEEDORES AL 31 DE MARZO 2023</t>
  </si>
  <si>
    <t>Corresp. Marzo 2023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</si>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</sst>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5" fontId="8" fillId="3" borderId="2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5" fillId="0" borderId="0" xfId="0" applyFont="1"/>
    <xf numFmtId="43" fontId="5" fillId="0" borderId="0" xfId="1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43" fontId="5" fillId="0" borderId="0" xfId="1" applyFont="1" applyAlignment="1">
      <alignment horizont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3" fontId="8" fillId="4" borderId="6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15" fontId="10" fillId="3" borderId="2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 tint="-0.249977111117893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K216" totalsRowCount="1" headerRowDxfId="27" dataDxfId="25" totalsRowDxfId="23" headerRowBorderDxfId="26" tableBorderDxfId="24" totalsRowBorderDxfId="22">
  <autoFilter ref="A9:K215" xr:uid="{00000000-0009-0000-0100-000002000000}"/>
  <sortState xmlns:xlrd2="http://schemas.microsoft.com/office/spreadsheetml/2017/richdata2" ref="A10:K215">
    <sortCondition ref="C9:C215"/>
  </sortState>
  <tableColumns count="11">
    <tableColumn id="5" xr3:uid="{00000000-0010-0000-0000-000005000000}" name="No." totalsRowLabel="TOTALES" dataDxfId="21" totalsRowDxfId="20"/>
    <tableColumn id="24" xr3:uid="{00000000-0010-0000-0000-000018000000}" name="Fecha de Documento" dataDxfId="19" totalsRowDxfId="18"/>
    <tableColumn id="2" xr3:uid="{00000000-0010-0000-0000-000002000000}" name="No. De Documento de Pago" dataDxfId="17" totalsRowDxfId="16"/>
    <tableColumn id="13" xr3:uid="{00000000-0010-0000-0000-00000D000000}" name="Fecha de la Factura" dataDxfId="15" totalsRowDxfId="14"/>
    <tableColumn id="1" xr3:uid="{00000000-0010-0000-0000-000001000000}" name="Beneficiario" dataDxfId="13" totalsRowDxfId="12"/>
    <tableColumn id="12" xr3:uid="{00000000-0010-0000-0000-00000C000000}" name="Concepto" dataDxfId="11" totalsRowDxfId="10"/>
    <tableColumn id="20" xr3:uid="{00000000-0010-0000-0000-000014000000}" name="Monto Facturado DOP" totalsRowFunction="sum" dataDxfId="9" totalsRowDxfId="8"/>
    <tableColumn id="21" xr3:uid="{00000000-0010-0000-0000-000015000000}" name="Monto Pagado DOP" totalsRowFunction="sum" dataDxfId="7" totalsRowDxfId="6">
      <calculatedColumnFormula>+G10</calculatedColumnFormula>
    </tableColumn>
    <tableColumn id="22" xr3:uid="{00000000-0010-0000-0000-000016000000}" name="Monto Pendiente DOP" totalsRowFunction="custom" dataDxfId="5" totalsRowDxfId="4">
      <calculatedColumnFormula>+G10-H10</calculatedColumnFormula>
      <totalsRowFormula>+Tabla2[[#Totals],[Monto Facturado DOP]]-Tabla2[[#Totals],[Monto Pagado DOP]]</totalsRowFormula>
    </tableColumn>
    <tableColumn id="23" xr3:uid="{00000000-0010-0000-0000-000017000000}" name="Estado" dataDxfId="3" totalsRowDxfId="2"/>
    <tableColumn id="6" xr3:uid="{00000000-0010-0000-0000-000006000000}" name="Fecha estimada de Pago" dataDxfId="1" totalsRowDxfId="0">
      <calculatedColumnFormula>+B10+15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4"/>
  <sheetViews>
    <sheetView tabSelected="1" view="pageBreakPreview" topLeftCell="A215" zoomScaleNormal="100" zoomScaleSheetLayoutView="100" workbookViewId="0">
      <selection activeCell="D220" sqref="A220:D220"/>
    </sheetView>
  </sheetViews>
  <sheetFormatPr defaultColWidth="9.140625" defaultRowHeight="15" x14ac:dyDescent="0.25"/>
  <cols>
    <col min="1" max="1" width="12.42578125" style="5" customWidth="1"/>
    <col min="2" max="2" width="16.42578125" style="5" customWidth="1"/>
    <col min="3" max="3" width="20.42578125" style="5" customWidth="1"/>
    <col min="4" max="4" width="23.42578125" style="5" customWidth="1"/>
    <col min="5" max="5" width="19.42578125" style="5" customWidth="1"/>
    <col min="6" max="6" width="28.85546875" style="5" customWidth="1"/>
    <col min="7" max="7" width="17.140625" style="5" customWidth="1"/>
    <col min="8" max="8" width="16.5703125" style="5" customWidth="1"/>
    <col min="9" max="10" width="12.42578125" style="5" customWidth="1"/>
    <col min="11" max="11" width="19.42578125" style="5" customWidth="1"/>
    <col min="12" max="12" width="9.140625" style="5"/>
    <col min="13" max="13" width="24.85546875" style="5" customWidth="1"/>
    <col min="14" max="14" width="23.42578125" style="5" customWidth="1"/>
    <col min="15" max="15" width="23.7109375" style="5" customWidth="1"/>
    <col min="16" max="16" width="17.5703125" style="5" bestFit="1" customWidth="1"/>
    <col min="17" max="17" width="23.42578125" style="6" customWidth="1"/>
    <col min="18" max="16384" width="9.140625" style="5"/>
  </cols>
  <sheetData>
    <row r="1" spans="1:11" s="10" customFormat="1" ht="18.75" x14ac:dyDescent="0.3">
      <c r="A1" s="7"/>
      <c r="B1" s="7"/>
      <c r="C1" s="7"/>
      <c r="D1" s="7"/>
      <c r="E1" s="7"/>
      <c r="F1" s="7"/>
      <c r="G1" s="8"/>
      <c r="H1" s="8"/>
      <c r="I1" s="8"/>
      <c r="J1" s="7"/>
      <c r="K1" s="9"/>
    </row>
    <row r="2" spans="1:11" s="10" customFormat="1" ht="18.75" x14ac:dyDescent="0.3">
      <c r="A2" s="7"/>
      <c r="B2" s="7"/>
      <c r="C2" s="7"/>
      <c r="D2" s="7"/>
      <c r="E2" s="7"/>
      <c r="F2" s="7"/>
      <c r="G2" s="8"/>
      <c r="H2" s="8"/>
      <c r="I2" s="8"/>
      <c r="J2" s="7"/>
      <c r="K2" s="9"/>
    </row>
    <row r="3" spans="1:11" s="10" customFormat="1" ht="18.75" x14ac:dyDescent="0.3">
      <c r="A3" s="7"/>
      <c r="B3" s="7"/>
      <c r="C3" s="7"/>
      <c r="D3" s="7"/>
      <c r="E3" s="7"/>
      <c r="F3" s="7"/>
      <c r="G3" s="8"/>
      <c r="H3" s="8"/>
      <c r="I3" s="8"/>
      <c r="J3" s="7"/>
      <c r="K3" s="9"/>
    </row>
    <row r="4" spans="1:11" s="10" customFormat="1" ht="18.75" x14ac:dyDescent="0.3">
      <c r="A4" s="7"/>
      <c r="B4" s="7"/>
      <c r="C4" s="7"/>
      <c r="D4" s="7"/>
      <c r="E4" s="7"/>
      <c r="F4" s="7"/>
      <c r="G4" s="8"/>
      <c r="H4" s="8"/>
      <c r="I4" s="8"/>
      <c r="J4" s="7"/>
      <c r="K4" s="9"/>
    </row>
    <row r="5" spans="1:11" s="10" customFormat="1" ht="18.75" x14ac:dyDescent="0.3">
      <c r="A5" s="32" t="s">
        <v>27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s="10" customFormat="1" ht="18.75" x14ac:dyDescent="0.3">
      <c r="A6" s="32" t="s">
        <v>545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s="10" customFormat="1" ht="18.75" x14ac:dyDescent="0.3">
      <c r="A7" s="32" t="s">
        <v>30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s="10" customFormat="1" ht="18.75" x14ac:dyDescent="0.3">
      <c r="A8" s="12" t="s">
        <v>546</v>
      </c>
      <c r="B8" s="7"/>
      <c r="C8" s="7"/>
      <c r="D8" s="7"/>
      <c r="E8" s="7"/>
      <c r="F8" s="7"/>
      <c r="G8" s="8"/>
      <c r="H8" s="8"/>
      <c r="I8" s="8"/>
      <c r="J8" s="13" t="s">
        <v>28</v>
      </c>
      <c r="K8" s="11">
        <f ca="1">+TODAY()</f>
        <v>45029</v>
      </c>
    </row>
    <row r="9" spans="1:11" s="22" customFormat="1" ht="47.25" x14ac:dyDescent="0.25">
      <c r="A9" s="1" t="s">
        <v>16</v>
      </c>
      <c r="B9" s="1" t="s">
        <v>17</v>
      </c>
      <c r="C9" s="1" t="s">
        <v>18</v>
      </c>
      <c r="D9" s="1" t="s">
        <v>19</v>
      </c>
      <c r="E9" s="1" t="s">
        <v>0</v>
      </c>
      <c r="F9" s="1" t="s">
        <v>20</v>
      </c>
      <c r="G9" s="2" t="s">
        <v>21</v>
      </c>
      <c r="H9" s="3" t="s">
        <v>22</v>
      </c>
      <c r="I9" s="3" t="s">
        <v>23</v>
      </c>
      <c r="J9" s="3" t="s">
        <v>24</v>
      </c>
      <c r="K9" s="4" t="s">
        <v>25</v>
      </c>
    </row>
    <row r="10" spans="1:11" s="22" customFormat="1" ht="126" x14ac:dyDescent="0.25">
      <c r="A10" s="27" t="s">
        <v>547</v>
      </c>
      <c r="B10" s="28" t="s">
        <v>140</v>
      </c>
      <c r="C10" s="27" t="s">
        <v>390</v>
      </c>
      <c r="D10" s="28" t="s">
        <v>77</v>
      </c>
      <c r="E10" s="29" t="s">
        <v>53</v>
      </c>
      <c r="F10" s="27" t="s">
        <v>391</v>
      </c>
      <c r="G10" s="30">
        <v>45130.58</v>
      </c>
      <c r="H10" s="30">
        <f t="shared" ref="H10:H73" si="0">+G10</f>
        <v>45130.58</v>
      </c>
      <c r="I10" s="30">
        <f t="shared" ref="I10:I73" si="1">+G10-H10</f>
        <v>0</v>
      </c>
      <c r="J10" s="30" t="s">
        <v>26</v>
      </c>
      <c r="K10" s="28">
        <f t="shared" ref="K10:K73" si="2">+B10+15</f>
        <v>45001</v>
      </c>
    </row>
    <row r="11" spans="1:11" s="22" customFormat="1" ht="110.25" x14ac:dyDescent="0.25">
      <c r="A11" s="31">
        <f>+A10+1</f>
        <v>2</v>
      </c>
      <c r="B11" s="28" t="s">
        <v>140</v>
      </c>
      <c r="C11" s="27" t="s">
        <v>392</v>
      </c>
      <c r="D11" s="28" t="s">
        <v>77</v>
      </c>
      <c r="E11" s="29" t="s">
        <v>53</v>
      </c>
      <c r="F11" s="27" t="s">
        <v>393</v>
      </c>
      <c r="G11" s="30">
        <v>58967.5</v>
      </c>
      <c r="H11" s="30">
        <f t="shared" si="0"/>
        <v>58967.5</v>
      </c>
      <c r="I11" s="30">
        <f t="shared" si="1"/>
        <v>0</v>
      </c>
      <c r="J11" s="30" t="s">
        <v>26</v>
      </c>
      <c r="K11" s="28">
        <f t="shared" si="2"/>
        <v>45001</v>
      </c>
    </row>
    <row r="12" spans="1:11" s="22" customFormat="1" ht="110.25" x14ac:dyDescent="0.25">
      <c r="A12" s="31">
        <f t="shared" ref="A12:A75" si="3">+A11+1</f>
        <v>3</v>
      </c>
      <c r="B12" s="28" t="s">
        <v>140</v>
      </c>
      <c r="C12" s="27" t="s">
        <v>386</v>
      </c>
      <c r="D12" s="28" t="s">
        <v>77</v>
      </c>
      <c r="E12" s="29" t="s">
        <v>53</v>
      </c>
      <c r="F12" s="27" t="s">
        <v>387</v>
      </c>
      <c r="G12" s="30">
        <v>41522.400000000001</v>
      </c>
      <c r="H12" s="30">
        <f t="shared" si="0"/>
        <v>41522.400000000001</v>
      </c>
      <c r="I12" s="30">
        <f t="shared" si="1"/>
        <v>0</v>
      </c>
      <c r="J12" s="30" t="s">
        <v>26</v>
      </c>
      <c r="K12" s="28">
        <f t="shared" si="2"/>
        <v>45001</v>
      </c>
    </row>
    <row r="13" spans="1:11" s="22" customFormat="1" ht="110.25" x14ac:dyDescent="0.25">
      <c r="A13" s="31">
        <f t="shared" si="3"/>
        <v>4</v>
      </c>
      <c r="B13" s="28" t="s">
        <v>140</v>
      </c>
      <c r="C13" s="27" t="s">
        <v>388</v>
      </c>
      <c r="D13" s="28" t="s">
        <v>77</v>
      </c>
      <c r="E13" s="29" t="s">
        <v>53</v>
      </c>
      <c r="F13" s="27" t="s">
        <v>389</v>
      </c>
      <c r="G13" s="30">
        <v>62399.4</v>
      </c>
      <c r="H13" s="30">
        <f t="shared" si="0"/>
        <v>62399.4</v>
      </c>
      <c r="I13" s="30">
        <f t="shared" si="1"/>
        <v>0</v>
      </c>
      <c r="J13" s="30" t="s">
        <v>26</v>
      </c>
      <c r="K13" s="28">
        <f t="shared" si="2"/>
        <v>45001</v>
      </c>
    </row>
    <row r="14" spans="1:11" s="22" customFormat="1" ht="94.5" x14ac:dyDescent="0.25">
      <c r="A14" s="31">
        <f t="shared" si="3"/>
        <v>5</v>
      </c>
      <c r="B14" s="28" t="s">
        <v>140</v>
      </c>
      <c r="C14" s="27" t="s">
        <v>346</v>
      </c>
      <c r="D14" s="28" t="s">
        <v>8</v>
      </c>
      <c r="E14" s="29" t="s">
        <v>53</v>
      </c>
      <c r="F14" s="27" t="s">
        <v>347</v>
      </c>
      <c r="G14" s="30">
        <v>151320</v>
      </c>
      <c r="H14" s="30">
        <f t="shared" si="0"/>
        <v>151320</v>
      </c>
      <c r="I14" s="30">
        <f t="shared" si="1"/>
        <v>0</v>
      </c>
      <c r="J14" s="30" t="s">
        <v>26</v>
      </c>
      <c r="K14" s="28">
        <f t="shared" si="2"/>
        <v>45001</v>
      </c>
    </row>
    <row r="15" spans="1:11" s="22" customFormat="1" ht="126" x14ac:dyDescent="0.25">
      <c r="A15" s="31">
        <f t="shared" si="3"/>
        <v>6</v>
      </c>
      <c r="B15" s="28" t="s">
        <v>140</v>
      </c>
      <c r="C15" s="27" t="s">
        <v>216</v>
      </c>
      <c r="D15" s="28" t="s">
        <v>217</v>
      </c>
      <c r="E15" s="29" t="s">
        <v>33</v>
      </c>
      <c r="F15" s="27" t="s">
        <v>218</v>
      </c>
      <c r="G15" s="30">
        <v>148324.78</v>
      </c>
      <c r="H15" s="30">
        <f t="shared" si="0"/>
        <v>148324.78</v>
      </c>
      <c r="I15" s="30">
        <f t="shared" si="1"/>
        <v>0</v>
      </c>
      <c r="J15" s="30" t="s">
        <v>26</v>
      </c>
      <c r="K15" s="28">
        <f t="shared" si="2"/>
        <v>45001</v>
      </c>
    </row>
    <row r="16" spans="1:11" s="22" customFormat="1" ht="110.25" x14ac:dyDescent="0.25">
      <c r="A16" s="31">
        <f t="shared" si="3"/>
        <v>7</v>
      </c>
      <c r="B16" s="28" t="s">
        <v>140</v>
      </c>
      <c r="C16" s="27" t="s">
        <v>418</v>
      </c>
      <c r="D16" s="28" t="s">
        <v>76</v>
      </c>
      <c r="E16" s="29" t="s">
        <v>419</v>
      </c>
      <c r="F16" s="27" t="s">
        <v>420</v>
      </c>
      <c r="G16" s="30">
        <v>94889.7</v>
      </c>
      <c r="H16" s="30">
        <f t="shared" si="0"/>
        <v>94889.7</v>
      </c>
      <c r="I16" s="30">
        <f t="shared" si="1"/>
        <v>0</v>
      </c>
      <c r="J16" s="30" t="s">
        <v>26</v>
      </c>
      <c r="K16" s="28">
        <f t="shared" si="2"/>
        <v>45001</v>
      </c>
    </row>
    <row r="17" spans="1:11" s="22" customFormat="1" ht="110.25" x14ac:dyDescent="0.25">
      <c r="A17" s="31">
        <f t="shared" si="3"/>
        <v>8</v>
      </c>
      <c r="B17" s="28" t="s">
        <v>140</v>
      </c>
      <c r="C17" s="27" t="s">
        <v>484</v>
      </c>
      <c r="D17" s="28" t="s">
        <v>97</v>
      </c>
      <c r="E17" s="29" t="s">
        <v>66</v>
      </c>
      <c r="F17" s="27" t="s">
        <v>485</v>
      </c>
      <c r="G17" s="30">
        <v>240416</v>
      </c>
      <c r="H17" s="30">
        <f t="shared" si="0"/>
        <v>240416</v>
      </c>
      <c r="I17" s="30">
        <f t="shared" si="1"/>
        <v>0</v>
      </c>
      <c r="J17" s="30" t="s">
        <v>26</v>
      </c>
      <c r="K17" s="28">
        <f t="shared" si="2"/>
        <v>45001</v>
      </c>
    </row>
    <row r="18" spans="1:11" s="22" customFormat="1" ht="110.25" x14ac:dyDescent="0.25">
      <c r="A18" s="31">
        <f t="shared" si="3"/>
        <v>9</v>
      </c>
      <c r="B18" s="28" t="s">
        <v>140</v>
      </c>
      <c r="C18" s="27" t="s">
        <v>484</v>
      </c>
      <c r="D18" s="28" t="s">
        <v>96</v>
      </c>
      <c r="E18" s="29" t="s">
        <v>66</v>
      </c>
      <c r="F18" s="27" t="s">
        <v>485</v>
      </c>
      <c r="G18" s="30">
        <v>170480</v>
      </c>
      <c r="H18" s="30">
        <f t="shared" si="0"/>
        <v>170480</v>
      </c>
      <c r="I18" s="30">
        <f t="shared" si="1"/>
        <v>0</v>
      </c>
      <c r="J18" s="30" t="s">
        <v>26</v>
      </c>
      <c r="K18" s="28">
        <f t="shared" si="2"/>
        <v>45001</v>
      </c>
    </row>
    <row r="19" spans="1:11" s="22" customFormat="1" ht="110.25" x14ac:dyDescent="0.25">
      <c r="A19" s="31">
        <f t="shared" si="3"/>
        <v>10</v>
      </c>
      <c r="B19" s="28" t="s">
        <v>140</v>
      </c>
      <c r="C19" s="27" t="s">
        <v>358</v>
      </c>
      <c r="D19" s="28" t="s">
        <v>8</v>
      </c>
      <c r="E19" s="29" t="s">
        <v>53</v>
      </c>
      <c r="F19" s="27" t="s">
        <v>359</v>
      </c>
      <c r="G19" s="30">
        <v>5493.75</v>
      </c>
      <c r="H19" s="30">
        <f t="shared" si="0"/>
        <v>5493.75</v>
      </c>
      <c r="I19" s="30">
        <f t="shared" si="1"/>
        <v>0</v>
      </c>
      <c r="J19" s="30" t="s">
        <v>26</v>
      </c>
      <c r="K19" s="28">
        <f t="shared" si="2"/>
        <v>45001</v>
      </c>
    </row>
    <row r="20" spans="1:11" s="22" customFormat="1" ht="94.5" x14ac:dyDescent="0.25">
      <c r="A20" s="31">
        <f t="shared" si="3"/>
        <v>11</v>
      </c>
      <c r="B20" s="28" t="s">
        <v>140</v>
      </c>
      <c r="C20" s="27" t="s">
        <v>370</v>
      </c>
      <c r="D20" s="28" t="s">
        <v>95</v>
      </c>
      <c r="E20" s="29" t="s">
        <v>53</v>
      </c>
      <c r="F20" s="27" t="s">
        <v>371</v>
      </c>
      <c r="G20" s="30">
        <v>53872</v>
      </c>
      <c r="H20" s="30">
        <f t="shared" si="0"/>
        <v>53872</v>
      </c>
      <c r="I20" s="30">
        <f t="shared" si="1"/>
        <v>0</v>
      </c>
      <c r="J20" s="30" t="s">
        <v>26</v>
      </c>
      <c r="K20" s="28">
        <f t="shared" si="2"/>
        <v>45001</v>
      </c>
    </row>
    <row r="21" spans="1:11" s="22" customFormat="1" ht="94.5" x14ac:dyDescent="0.25">
      <c r="A21" s="31">
        <f t="shared" si="3"/>
        <v>12</v>
      </c>
      <c r="B21" s="28" t="s">
        <v>147</v>
      </c>
      <c r="C21" s="27" t="s">
        <v>480</v>
      </c>
      <c r="D21" s="28" t="s">
        <v>97</v>
      </c>
      <c r="E21" s="29" t="s">
        <v>66</v>
      </c>
      <c r="F21" s="27" t="s">
        <v>481</v>
      </c>
      <c r="G21" s="30">
        <v>267706.59999999998</v>
      </c>
      <c r="H21" s="30">
        <f t="shared" si="0"/>
        <v>267706.59999999998</v>
      </c>
      <c r="I21" s="30">
        <f t="shared" si="1"/>
        <v>0</v>
      </c>
      <c r="J21" s="30" t="s">
        <v>26</v>
      </c>
      <c r="K21" s="28">
        <f t="shared" si="2"/>
        <v>45002</v>
      </c>
    </row>
    <row r="22" spans="1:11" s="22" customFormat="1" ht="94.5" x14ac:dyDescent="0.25">
      <c r="A22" s="31">
        <f t="shared" si="3"/>
        <v>13</v>
      </c>
      <c r="B22" s="28" t="s">
        <v>147</v>
      </c>
      <c r="C22" s="27" t="s">
        <v>480</v>
      </c>
      <c r="D22" s="28" t="s">
        <v>96</v>
      </c>
      <c r="E22" s="29" t="s">
        <v>66</v>
      </c>
      <c r="F22" s="27" t="s">
        <v>481</v>
      </c>
      <c r="G22" s="30">
        <v>133965.4</v>
      </c>
      <c r="H22" s="30">
        <f t="shared" si="0"/>
        <v>133965.4</v>
      </c>
      <c r="I22" s="30">
        <f t="shared" si="1"/>
        <v>0</v>
      </c>
      <c r="J22" s="30" t="s">
        <v>26</v>
      </c>
      <c r="K22" s="28">
        <f t="shared" si="2"/>
        <v>45002</v>
      </c>
    </row>
    <row r="23" spans="1:11" s="22" customFormat="1" ht="110.25" x14ac:dyDescent="0.25">
      <c r="A23" s="31">
        <f t="shared" si="3"/>
        <v>14</v>
      </c>
      <c r="B23" s="28" t="s">
        <v>147</v>
      </c>
      <c r="C23" s="27" t="s">
        <v>494</v>
      </c>
      <c r="D23" s="28" t="s">
        <v>3</v>
      </c>
      <c r="E23" s="29" t="s">
        <v>495</v>
      </c>
      <c r="F23" s="27" t="s">
        <v>496</v>
      </c>
      <c r="G23" s="30">
        <v>51684</v>
      </c>
      <c r="H23" s="30">
        <f t="shared" si="0"/>
        <v>51684</v>
      </c>
      <c r="I23" s="30">
        <f t="shared" si="1"/>
        <v>0</v>
      </c>
      <c r="J23" s="30" t="s">
        <v>26</v>
      </c>
      <c r="K23" s="28">
        <f t="shared" si="2"/>
        <v>45002</v>
      </c>
    </row>
    <row r="24" spans="1:11" s="22" customFormat="1" ht="126" x14ac:dyDescent="0.25">
      <c r="A24" s="31">
        <f t="shared" si="3"/>
        <v>15</v>
      </c>
      <c r="B24" s="28" t="s">
        <v>147</v>
      </c>
      <c r="C24" s="27" t="s">
        <v>173</v>
      </c>
      <c r="D24" s="28" t="s">
        <v>13</v>
      </c>
      <c r="E24" s="29" t="s">
        <v>174</v>
      </c>
      <c r="F24" s="27" t="s">
        <v>175</v>
      </c>
      <c r="G24" s="30">
        <v>18000.02</v>
      </c>
      <c r="H24" s="30">
        <f t="shared" si="0"/>
        <v>18000.02</v>
      </c>
      <c r="I24" s="30">
        <f t="shared" si="1"/>
        <v>0</v>
      </c>
      <c r="J24" s="30" t="s">
        <v>26</v>
      </c>
      <c r="K24" s="28">
        <f t="shared" si="2"/>
        <v>45002</v>
      </c>
    </row>
    <row r="25" spans="1:11" s="22" customFormat="1" ht="94.5" x14ac:dyDescent="0.25">
      <c r="A25" s="31">
        <f t="shared" si="3"/>
        <v>16</v>
      </c>
      <c r="B25" s="28" t="s">
        <v>147</v>
      </c>
      <c r="C25" s="27" t="s">
        <v>148</v>
      </c>
      <c r="D25" s="28" t="s">
        <v>84</v>
      </c>
      <c r="E25" s="29" t="s">
        <v>149</v>
      </c>
      <c r="F25" s="27" t="s">
        <v>150</v>
      </c>
      <c r="G25" s="30">
        <v>1199.92</v>
      </c>
      <c r="H25" s="30">
        <f t="shared" si="0"/>
        <v>1199.92</v>
      </c>
      <c r="I25" s="30">
        <f t="shared" si="1"/>
        <v>0</v>
      </c>
      <c r="J25" s="30" t="s">
        <v>26</v>
      </c>
      <c r="K25" s="28">
        <f t="shared" si="2"/>
        <v>45002</v>
      </c>
    </row>
    <row r="26" spans="1:11" s="22" customFormat="1" ht="94.5" x14ac:dyDescent="0.25">
      <c r="A26" s="31">
        <f t="shared" si="3"/>
        <v>17</v>
      </c>
      <c r="B26" s="28" t="s">
        <v>147</v>
      </c>
      <c r="C26" s="27" t="s">
        <v>148</v>
      </c>
      <c r="D26" s="28" t="s">
        <v>151</v>
      </c>
      <c r="E26" s="29" t="s">
        <v>149</v>
      </c>
      <c r="F26" s="27" t="s">
        <v>150</v>
      </c>
      <c r="G26" s="30">
        <v>15276.77</v>
      </c>
      <c r="H26" s="30">
        <f t="shared" si="0"/>
        <v>15276.77</v>
      </c>
      <c r="I26" s="30">
        <f t="shared" si="1"/>
        <v>0</v>
      </c>
      <c r="J26" s="30" t="s">
        <v>26</v>
      </c>
      <c r="K26" s="28">
        <f t="shared" si="2"/>
        <v>45002</v>
      </c>
    </row>
    <row r="27" spans="1:11" s="22" customFormat="1" ht="94.5" x14ac:dyDescent="0.25">
      <c r="A27" s="31">
        <f t="shared" si="3"/>
        <v>18</v>
      </c>
      <c r="B27" s="28" t="s">
        <v>147</v>
      </c>
      <c r="C27" s="27" t="s">
        <v>372</v>
      </c>
      <c r="D27" s="28" t="s">
        <v>95</v>
      </c>
      <c r="E27" s="29" t="s">
        <v>53</v>
      </c>
      <c r="F27" s="27" t="s">
        <v>373</v>
      </c>
      <c r="G27" s="30">
        <v>92108.33</v>
      </c>
      <c r="H27" s="30">
        <f t="shared" si="0"/>
        <v>92108.33</v>
      </c>
      <c r="I27" s="30">
        <f t="shared" si="1"/>
        <v>0</v>
      </c>
      <c r="J27" s="30" t="s">
        <v>26</v>
      </c>
      <c r="K27" s="28">
        <f t="shared" si="2"/>
        <v>45002</v>
      </c>
    </row>
    <row r="28" spans="1:11" s="22" customFormat="1" ht="141.75" x14ac:dyDescent="0.25">
      <c r="A28" s="31">
        <f t="shared" si="3"/>
        <v>19</v>
      </c>
      <c r="B28" s="28" t="s">
        <v>126</v>
      </c>
      <c r="C28" s="27" t="s">
        <v>486</v>
      </c>
      <c r="D28" s="28" t="s">
        <v>97</v>
      </c>
      <c r="E28" s="29" t="s">
        <v>66</v>
      </c>
      <c r="F28" s="27" t="s">
        <v>487</v>
      </c>
      <c r="G28" s="30">
        <v>53482.5</v>
      </c>
      <c r="H28" s="30">
        <f t="shared" si="0"/>
        <v>53482.5</v>
      </c>
      <c r="I28" s="30">
        <f t="shared" si="1"/>
        <v>0</v>
      </c>
      <c r="J28" s="30" t="s">
        <v>26</v>
      </c>
      <c r="K28" s="28">
        <f t="shared" si="2"/>
        <v>45003</v>
      </c>
    </row>
    <row r="29" spans="1:11" s="22" customFormat="1" ht="141.75" x14ac:dyDescent="0.25">
      <c r="A29" s="31">
        <f t="shared" si="3"/>
        <v>20</v>
      </c>
      <c r="B29" s="28" t="s">
        <v>126</v>
      </c>
      <c r="C29" s="27" t="s">
        <v>486</v>
      </c>
      <c r="D29" s="28" t="s">
        <v>96</v>
      </c>
      <c r="E29" s="29" t="s">
        <v>66</v>
      </c>
      <c r="F29" s="27" t="s">
        <v>487</v>
      </c>
      <c r="G29" s="30">
        <v>44027.5</v>
      </c>
      <c r="H29" s="30">
        <f t="shared" si="0"/>
        <v>44027.5</v>
      </c>
      <c r="I29" s="30">
        <f t="shared" si="1"/>
        <v>0</v>
      </c>
      <c r="J29" s="30" t="s">
        <v>26</v>
      </c>
      <c r="K29" s="28">
        <f t="shared" si="2"/>
        <v>45003</v>
      </c>
    </row>
    <row r="30" spans="1:11" s="22" customFormat="1" ht="141.75" x14ac:dyDescent="0.25">
      <c r="A30" s="31">
        <f t="shared" si="3"/>
        <v>21</v>
      </c>
      <c r="B30" s="28" t="s">
        <v>126</v>
      </c>
      <c r="C30" s="27" t="s">
        <v>440</v>
      </c>
      <c r="D30" s="28" t="s">
        <v>92</v>
      </c>
      <c r="E30" s="29" t="s">
        <v>441</v>
      </c>
      <c r="F30" s="27" t="s">
        <v>442</v>
      </c>
      <c r="G30" s="30">
        <v>101480</v>
      </c>
      <c r="H30" s="30">
        <f t="shared" si="0"/>
        <v>101480</v>
      </c>
      <c r="I30" s="30">
        <f t="shared" si="1"/>
        <v>0</v>
      </c>
      <c r="J30" s="30" t="s">
        <v>26</v>
      </c>
      <c r="K30" s="28">
        <f t="shared" si="2"/>
        <v>45003</v>
      </c>
    </row>
    <row r="31" spans="1:11" s="22" customFormat="1" ht="94.5" x14ac:dyDescent="0.25">
      <c r="A31" s="31">
        <f t="shared" si="3"/>
        <v>22</v>
      </c>
      <c r="B31" s="28" t="s">
        <v>126</v>
      </c>
      <c r="C31" s="27" t="s">
        <v>482</v>
      </c>
      <c r="D31" s="28" t="s">
        <v>97</v>
      </c>
      <c r="E31" s="29" t="s">
        <v>66</v>
      </c>
      <c r="F31" s="27" t="s">
        <v>483</v>
      </c>
      <c r="G31" s="30">
        <v>33430</v>
      </c>
      <c r="H31" s="30">
        <f t="shared" si="0"/>
        <v>33430</v>
      </c>
      <c r="I31" s="30">
        <f t="shared" si="1"/>
        <v>0</v>
      </c>
      <c r="J31" s="30" t="s">
        <v>26</v>
      </c>
      <c r="K31" s="28">
        <f t="shared" si="2"/>
        <v>45003</v>
      </c>
    </row>
    <row r="32" spans="1:11" s="22" customFormat="1" ht="94.5" x14ac:dyDescent="0.25">
      <c r="A32" s="31">
        <f t="shared" si="3"/>
        <v>23</v>
      </c>
      <c r="B32" s="28" t="s">
        <v>126</v>
      </c>
      <c r="C32" s="27" t="s">
        <v>482</v>
      </c>
      <c r="D32" s="28" t="s">
        <v>96</v>
      </c>
      <c r="E32" s="29" t="s">
        <v>66</v>
      </c>
      <c r="F32" s="27" t="s">
        <v>483</v>
      </c>
      <c r="G32" s="30">
        <v>64160</v>
      </c>
      <c r="H32" s="30">
        <f t="shared" si="0"/>
        <v>64160</v>
      </c>
      <c r="I32" s="30">
        <f t="shared" si="1"/>
        <v>0</v>
      </c>
      <c r="J32" s="30" t="s">
        <v>26</v>
      </c>
      <c r="K32" s="28">
        <f t="shared" si="2"/>
        <v>45003</v>
      </c>
    </row>
    <row r="33" spans="1:11" s="22" customFormat="1" ht="94.5" x14ac:dyDescent="0.25">
      <c r="A33" s="31">
        <f t="shared" si="3"/>
        <v>24</v>
      </c>
      <c r="B33" s="28" t="s">
        <v>126</v>
      </c>
      <c r="C33" s="27" t="s">
        <v>260</v>
      </c>
      <c r="D33" s="28" t="s">
        <v>87</v>
      </c>
      <c r="E33" s="29" t="s">
        <v>261</v>
      </c>
      <c r="F33" s="27" t="s">
        <v>262</v>
      </c>
      <c r="G33" s="30">
        <v>12104.68</v>
      </c>
      <c r="H33" s="30">
        <f t="shared" si="0"/>
        <v>12104.68</v>
      </c>
      <c r="I33" s="30">
        <f t="shared" si="1"/>
        <v>0</v>
      </c>
      <c r="J33" s="30" t="s">
        <v>26</v>
      </c>
      <c r="K33" s="28">
        <f t="shared" si="2"/>
        <v>45003</v>
      </c>
    </row>
    <row r="34" spans="1:11" s="22" customFormat="1" ht="126" x14ac:dyDescent="0.25">
      <c r="A34" s="31">
        <f t="shared" si="3"/>
        <v>25</v>
      </c>
      <c r="B34" s="28" t="s">
        <v>126</v>
      </c>
      <c r="C34" s="27" t="s">
        <v>214</v>
      </c>
      <c r="D34" s="28" t="s">
        <v>140</v>
      </c>
      <c r="E34" s="29" t="s">
        <v>12</v>
      </c>
      <c r="F34" s="27" t="s">
        <v>215</v>
      </c>
      <c r="G34" s="30">
        <v>576220.36</v>
      </c>
      <c r="H34" s="30">
        <f t="shared" si="0"/>
        <v>576220.36</v>
      </c>
      <c r="I34" s="30">
        <f t="shared" si="1"/>
        <v>0</v>
      </c>
      <c r="J34" s="30" t="s">
        <v>26</v>
      </c>
      <c r="K34" s="28">
        <f t="shared" si="2"/>
        <v>45003</v>
      </c>
    </row>
    <row r="35" spans="1:11" s="22" customFormat="1" ht="78.75" x14ac:dyDescent="0.25">
      <c r="A35" s="31">
        <f t="shared" si="3"/>
        <v>26</v>
      </c>
      <c r="B35" s="28" t="s">
        <v>126</v>
      </c>
      <c r="C35" s="27" t="s">
        <v>171</v>
      </c>
      <c r="D35" s="28" t="s">
        <v>105</v>
      </c>
      <c r="E35" s="29" t="s">
        <v>4</v>
      </c>
      <c r="F35" s="27" t="s">
        <v>172</v>
      </c>
      <c r="G35" s="30">
        <v>190913.12</v>
      </c>
      <c r="H35" s="30">
        <f t="shared" si="0"/>
        <v>190913.12</v>
      </c>
      <c r="I35" s="30">
        <f t="shared" si="1"/>
        <v>0</v>
      </c>
      <c r="J35" s="30" t="s">
        <v>26</v>
      </c>
      <c r="K35" s="28">
        <f t="shared" si="2"/>
        <v>45003</v>
      </c>
    </row>
    <row r="36" spans="1:11" s="22" customFormat="1" ht="110.25" x14ac:dyDescent="0.25">
      <c r="A36" s="31">
        <f t="shared" si="3"/>
        <v>27</v>
      </c>
      <c r="B36" s="28" t="s">
        <v>126</v>
      </c>
      <c r="C36" s="27" t="s">
        <v>210</v>
      </c>
      <c r="D36" s="28" t="s">
        <v>103</v>
      </c>
      <c r="E36" s="29" t="s">
        <v>11</v>
      </c>
      <c r="F36" s="27" t="s">
        <v>211</v>
      </c>
      <c r="G36" s="30">
        <v>950000</v>
      </c>
      <c r="H36" s="30">
        <f t="shared" si="0"/>
        <v>950000</v>
      </c>
      <c r="I36" s="30">
        <f t="shared" si="1"/>
        <v>0</v>
      </c>
      <c r="J36" s="30" t="s">
        <v>26</v>
      </c>
      <c r="K36" s="28">
        <f t="shared" si="2"/>
        <v>45003</v>
      </c>
    </row>
    <row r="37" spans="1:11" s="22" customFormat="1" ht="126" x14ac:dyDescent="0.25">
      <c r="A37" s="31">
        <f t="shared" si="3"/>
        <v>28</v>
      </c>
      <c r="B37" s="28" t="s">
        <v>126</v>
      </c>
      <c r="C37" s="27" t="s">
        <v>537</v>
      </c>
      <c r="D37" s="28" t="s">
        <v>107</v>
      </c>
      <c r="E37" s="29" t="s">
        <v>15</v>
      </c>
      <c r="F37" s="27" t="s">
        <v>538</v>
      </c>
      <c r="G37" s="30">
        <v>554450.4</v>
      </c>
      <c r="H37" s="30">
        <f t="shared" si="0"/>
        <v>554450.4</v>
      </c>
      <c r="I37" s="30">
        <f t="shared" si="1"/>
        <v>0</v>
      </c>
      <c r="J37" s="30" t="s">
        <v>26</v>
      </c>
      <c r="K37" s="28">
        <f t="shared" si="2"/>
        <v>45003</v>
      </c>
    </row>
    <row r="38" spans="1:11" s="22" customFormat="1" ht="141.75" x14ac:dyDescent="0.25">
      <c r="A38" s="31">
        <f t="shared" si="3"/>
        <v>29</v>
      </c>
      <c r="B38" s="28" t="s">
        <v>126</v>
      </c>
      <c r="C38" s="27" t="s">
        <v>135</v>
      </c>
      <c r="D38" s="28" t="s">
        <v>85</v>
      </c>
      <c r="E38" s="29" t="s">
        <v>136</v>
      </c>
      <c r="F38" s="27" t="s">
        <v>137</v>
      </c>
      <c r="G38" s="30">
        <v>90997.35</v>
      </c>
      <c r="H38" s="30">
        <f t="shared" si="0"/>
        <v>90997.35</v>
      </c>
      <c r="I38" s="30">
        <f t="shared" si="1"/>
        <v>0</v>
      </c>
      <c r="J38" s="30" t="s">
        <v>26</v>
      </c>
      <c r="K38" s="28">
        <f t="shared" si="2"/>
        <v>45003</v>
      </c>
    </row>
    <row r="39" spans="1:11" s="22" customFormat="1" ht="110.25" x14ac:dyDescent="0.25">
      <c r="A39" s="31">
        <f t="shared" si="3"/>
        <v>30</v>
      </c>
      <c r="B39" s="28" t="s">
        <v>126</v>
      </c>
      <c r="C39" s="27" t="s">
        <v>189</v>
      </c>
      <c r="D39" s="28" t="s">
        <v>35</v>
      </c>
      <c r="E39" s="29" t="s">
        <v>190</v>
      </c>
      <c r="F39" s="27" t="s">
        <v>191</v>
      </c>
      <c r="G39" s="30">
        <v>114880</v>
      </c>
      <c r="H39" s="30">
        <f t="shared" si="0"/>
        <v>114880</v>
      </c>
      <c r="I39" s="30">
        <f t="shared" si="1"/>
        <v>0</v>
      </c>
      <c r="J39" s="30" t="s">
        <v>26</v>
      </c>
      <c r="K39" s="28">
        <f t="shared" si="2"/>
        <v>45003</v>
      </c>
    </row>
    <row r="40" spans="1:11" s="22" customFormat="1" ht="141.75" x14ac:dyDescent="0.25">
      <c r="A40" s="31">
        <f t="shared" si="3"/>
        <v>31</v>
      </c>
      <c r="B40" s="28" t="s">
        <v>126</v>
      </c>
      <c r="C40" s="27" t="s">
        <v>423</v>
      </c>
      <c r="D40" s="28" t="s">
        <v>424</v>
      </c>
      <c r="E40" s="29" t="s">
        <v>425</v>
      </c>
      <c r="F40" s="27" t="s">
        <v>426</v>
      </c>
      <c r="G40" s="30">
        <v>163784</v>
      </c>
      <c r="H40" s="30">
        <f t="shared" si="0"/>
        <v>163784</v>
      </c>
      <c r="I40" s="30">
        <f t="shared" si="1"/>
        <v>0</v>
      </c>
      <c r="J40" s="30" t="s">
        <v>26</v>
      </c>
      <c r="K40" s="28">
        <f t="shared" si="2"/>
        <v>45003</v>
      </c>
    </row>
    <row r="41" spans="1:11" s="22" customFormat="1" ht="94.5" x14ac:dyDescent="0.25">
      <c r="A41" s="31">
        <f t="shared" si="3"/>
        <v>32</v>
      </c>
      <c r="B41" s="28" t="s">
        <v>126</v>
      </c>
      <c r="C41" s="27" t="s">
        <v>477</v>
      </c>
      <c r="D41" s="28" t="s">
        <v>424</v>
      </c>
      <c r="E41" s="29" t="s">
        <v>478</v>
      </c>
      <c r="F41" s="27" t="s">
        <v>479</v>
      </c>
      <c r="G41" s="30">
        <v>255588</v>
      </c>
      <c r="H41" s="30">
        <f t="shared" si="0"/>
        <v>255588</v>
      </c>
      <c r="I41" s="30">
        <f t="shared" si="1"/>
        <v>0</v>
      </c>
      <c r="J41" s="30" t="s">
        <v>26</v>
      </c>
      <c r="K41" s="28">
        <f t="shared" si="2"/>
        <v>45003</v>
      </c>
    </row>
    <row r="42" spans="1:11" s="22" customFormat="1" ht="78.75" x14ac:dyDescent="0.25">
      <c r="A42" s="31">
        <f t="shared" si="3"/>
        <v>33</v>
      </c>
      <c r="B42" s="28" t="s">
        <v>126</v>
      </c>
      <c r="C42" s="27" t="s">
        <v>255</v>
      </c>
      <c r="D42" s="28" t="s">
        <v>90</v>
      </c>
      <c r="E42" s="29" t="s">
        <v>42</v>
      </c>
      <c r="F42" s="27" t="s">
        <v>256</v>
      </c>
      <c r="G42" s="30">
        <v>218122.17</v>
      </c>
      <c r="H42" s="30">
        <f t="shared" si="0"/>
        <v>218122.17</v>
      </c>
      <c r="I42" s="30">
        <f t="shared" si="1"/>
        <v>0</v>
      </c>
      <c r="J42" s="30" t="s">
        <v>26</v>
      </c>
      <c r="K42" s="28">
        <f t="shared" si="2"/>
        <v>45003</v>
      </c>
    </row>
    <row r="43" spans="1:11" s="22" customFormat="1" ht="138" customHeight="1" x14ac:dyDescent="0.25">
      <c r="A43" s="31">
        <f t="shared" si="3"/>
        <v>34</v>
      </c>
      <c r="B43" s="28" t="s">
        <v>126</v>
      </c>
      <c r="C43" s="27" t="s">
        <v>284</v>
      </c>
      <c r="D43" s="28" t="s">
        <v>285</v>
      </c>
      <c r="E43" s="29" t="s">
        <v>286</v>
      </c>
      <c r="F43" s="27" t="s">
        <v>287</v>
      </c>
      <c r="G43" s="30">
        <v>130000.6</v>
      </c>
      <c r="H43" s="30">
        <f t="shared" si="0"/>
        <v>130000.6</v>
      </c>
      <c r="I43" s="30">
        <f t="shared" si="1"/>
        <v>0</v>
      </c>
      <c r="J43" s="30" t="s">
        <v>26</v>
      </c>
      <c r="K43" s="28">
        <f t="shared" si="2"/>
        <v>45003</v>
      </c>
    </row>
    <row r="44" spans="1:11" s="22" customFormat="1" ht="157.5" x14ac:dyDescent="0.25">
      <c r="A44" s="31">
        <f t="shared" si="3"/>
        <v>35</v>
      </c>
      <c r="B44" s="28" t="s">
        <v>126</v>
      </c>
      <c r="C44" s="27" t="s">
        <v>127</v>
      </c>
      <c r="D44" s="28" t="s">
        <v>96</v>
      </c>
      <c r="E44" s="29" t="s">
        <v>128</v>
      </c>
      <c r="F44" s="27" t="s">
        <v>129</v>
      </c>
      <c r="G44" s="30">
        <v>2614147.21</v>
      </c>
      <c r="H44" s="30">
        <f t="shared" si="0"/>
        <v>2614147.21</v>
      </c>
      <c r="I44" s="30">
        <f t="shared" si="1"/>
        <v>0</v>
      </c>
      <c r="J44" s="30" t="s">
        <v>26</v>
      </c>
      <c r="K44" s="28">
        <f t="shared" si="2"/>
        <v>45003</v>
      </c>
    </row>
    <row r="45" spans="1:11" s="22" customFormat="1" ht="94.5" x14ac:dyDescent="0.25">
      <c r="A45" s="31">
        <f t="shared" si="3"/>
        <v>36</v>
      </c>
      <c r="B45" s="28" t="s">
        <v>117</v>
      </c>
      <c r="C45" s="27" t="s">
        <v>474</v>
      </c>
      <c r="D45" s="28" t="s">
        <v>99</v>
      </c>
      <c r="E45" s="29" t="s">
        <v>475</v>
      </c>
      <c r="F45" s="27" t="s">
        <v>476</v>
      </c>
      <c r="G45" s="30">
        <v>60311.14</v>
      </c>
      <c r="H45" s="30">
        <f t="shared" si="0"/>
        <v>60311.14</v>
      </c>
      <c r="I45" s="30">
        <f t="shared" si="1"/>
        <v>0</v>
      </c>
      <c r="J45" s="30" t="s">
        <v>26</v>
      </c>
      <c r="K45" s="28">
        <f t="shared" si="2"/>
        <v>45006</v>
      </c>
    </row>
    <row r="46" spans="1:11" s="22" customFormat="1" ht="94.5" x14ac:dyDescent="0.25">
      <c r="A46" s="31">
        <f t="shared" si="3"/>
        <v>37</v>
      </c>
      <c r="B46" s="28" t="s">
        <v>117</v>
      </c>
      <c r="C46" s="27" t="s">
        <v>474</v>
      </c>
      <c r="D46" s="28" t="s">
        <v>101</v>
      </c>
      <c r="E46" s="29" t="s">
        <v>475</v>
      </c>
      <c r="F46" s="27" t="s">
        <v>476</v>
      </c>
      <c r="G46" s="30">
        <v>148810.85999999999</v>
      </c>
      <c r="H46" s="30">
        <f t="shared" si="0"/>
        <v>148810.85999999999</v>
      </c>
      <c r="I46" s="30">
        <f t="shared" si="1"/>
        <v>0</v>
      </c>
      <c r="J46" s="30" t="s">
        <v>26</v>
      </c>
      <c r="K46" s="28">
        <f t="shared" si="2"/>
        <v>45006</v>
      </c>
    </row>
    <row r="47" spans="1:11" s="22" customFormat="1" ht="94.5" x14ac:dyDescent="0.25">
      <c r="A47" s="31">
        <f t="shared" si="3"/>
        <v>38</v>
      </c>
      <c r="B47" s="28" t="s">
        <v>117</v>
      </c>
      <c r="C47" s="27" t="s">
        <v>474</v>
      </c>
      <c r="D47" s="28" t="s">
        <v>70</v>
      </c>
      <c r="E47" s="29" t="s">
        <v>475</v>
      </c>
      <c r="F47" s="27" t="s">
        <v>476</v>
      </c>
      <c r="G47" s="30">
        <v>108822.23</v>
      </c>
      <c r="H47" s="30">
        <f t="shared" si="0"/>
        <v>108822.23</v>
      </c>
      <c r="I47" s="30">
        <f t="shared" si="1"/>
        <v>0</v>
      </c>
      <c r="J47" s="30" t="s">
        <v>26</v>
      </c>
      <c r="K47" s="28">
        <f t="shared" si="2"/>
        <v>45006</v>
      </c>
    </row>
    <row r="48" spans="1:11" s="22" customFormat="1" ht="94.5" x14ac:dyDescent="0.25">
      <c r="A48" s="31">
        <f t="shared" si="3"/>
        <v>39</v>
      </c>
      <c r="B48" s="28" t="s">
        <v>117</v>
      </c>
      <c r="C48" s="27" t="s">
        <v>474</v>
      </c>
      <c r="D48" s="28" t="s">
        <v>92</v>
      </c>
      <c r="E48" s="29" t="s">
        <v>475</v>
      </c>
      <c r="F48" s="27" t="s">
        <v>476</v>
      </c>
      <c r="G48" s="30">
        <v>75388.899999999994</v>
      </c>
      <c r="H48" s="30">
        <f t="shared" si="0"/>
        <v>75388.899999999994</v>
      </c>
      <c r="I48" s="30">
        <f t="shared" si="1"/>
        <v>0</v>
      </c>
      <c r="J48" s="30" t="s">
        <v>26</v>
      </c>
      <c r="K48" s="28">
        <f t="shared" si="2"/>
        <v>45006</v>
      </c>
    </row>
    <row r="49" spans="1:11" s="22" customFormat="1" ht="78.75" x14ac:dyDescent="0.25">
      <c r="A49" s="31">
        <f t="shared" si="3"/>
        <v>40</v>
      </c>
      <c r="B49" s="28" t="s">
        <v>117</v>
      </c>
      <c r="C49" s="27" t="s">
        <v>288</v>
      </c>
      <c r="D49" s="28" t="s">
        <v>93</v>
      </c>
      <c r="E49" s="29" t="s">
        <v>47</v>
      </c>
      <c r="F49" s="27" t="s">
        <v>289</v>
      </c>
      <c r="G49" s="30">
        <v>47200</v>
      </c>
      <c r="H49" s="30">
        <f t="shared" si="0"/>
        <v>47200</v>
      </c>
      <c r="I49" s="30">
        <f t="shared" si="1"/>
        <v>0</v>
      </c>
      <c r="J49" s="30" t="s">
        <v>26</v>
      </c>
      <c r="K49" s="28">
        <f t="shared" si="2"/>
        <v>45006</v>
      </c>
    </row>
    <row r="50" spans="1:11" s="22" customFormat="1" ht="110.25" x14ac:dyDescent="0.25">
      <c r="A50" s="31">
        <f t="shared" si="3"/>
        <v>41</v>
      </c>
      <c r="B50" s="28" t="s">
        <v>117</v>
      </c>
      <c r="C50" s="27" t="s">
        <v>118</v>
      </c>
      <c r="D50" s="28" t="s">
        <v>93</v>
      </c>
      <c r="E50" s="29" t="s">
        <v>119</v>
      </c>
      <c r="F50" s="27" t="s">
        <v>120</v>
      </c>
      <c r="G50" s="30">
        <v>16638</v>
      </c>
      <c r="H50" s="30">
        <f t="shared" si="0"/>
        <v>16638</v>
      </c>
      <c r="I50" s="30">
        <f t="shared" si="1"/>
        <v>0</v>
      </c>
      <c r="J50" s="30" t="s">
        <v>26</v>
      </c>
      <c r="K50" s="28">
        <f t="shared" si="2"/>
        <v>45006</v>
      </c>
    </row>
    <row r="51" spans="1:11" s="22" customFormat="1" ht="94.5" x14ac:dyDescent="0.25">
      <c r="A51" s="31">
        <f t="shared" si="3"/>
        <v>42</v>
      </c>
      <c r="B51" s="28" t="s">
        <v>138</v>
      </c>
      <c r="C51" s="27" t="s">
        <v>432</v>
      </c>
      <c r="D51" s="28" t="s">
        <v>75</v>
      </c>
      <c r="E51" s="29" t="s">
        <v>433</v>
      </c>
      <c r="F51" s="27" t="s">
        <v>434</v>
      </c>
      <c r="G51" s="30">
        <v>264016</v>
      </c>
      <c r="H51" s="30">
        <f t="shared" si="0"/>
        <v>264016</v>
      </c>
      <c r="I51" s="30">
        <f t="shared" si="1"/>
        <v>0</v>
      </c>
      <c r="J51" s="30" t="s">
        <v>26</v>
      </c>
      <c r="K51" s="28">
        <f t="shared" si="2"/>
        <v>45007</v>
      </c>
    </row>
    <row r="52" spans="1:11" s="22" customFormat="1" ht="110.25" x14ac:dyDescent="0.25">
      <c r="A52" s="31">
        <f t="shared" si="3"/>
        <v>43</v>
      </c>
      <c r="B52" s="28" t="s">
        <v>138</v>
      </c>
      <c r="C52" s="27" t="s">
        <v>307</v>
      </c>
      <c r="D52" s="28" t="s">
        <v>94</v>
      </c>
      <c r="E52" s="29" t="s">
        <v>49</v>
      </c>
      <c r="F52" s="27" t="s">
        <v>308</v>
      </c>
      <c r="G52" s="30">
        <v>3692.22</v>
      </c>
      <c r="H52" s="30">
        <f t="shared" si="0"/>
        <v>3692.22</v>
      </c>
      <c r="I52" s="30">
        <f t="shared" si="1"/>
        <v>0</v>
      </c>
      <c r="J52" s="30" t="s">
        <v>26</v>
      </c>
      <c r="K52" s="28">
        <f t="shared" si="2"/>
        <v>45007</v>
      </c>
    </row>
    <row r="53" spans="1:11" s="22" customFormat="1" ht="110.25" x14ac:dyDescent="0.25">
      <c r="A53" s="31">
        <f t="shared" si="3"/>
        <v>44</v>
      </c>
      <c r="B53" s="28" t="s">
        <v>138</v>
      </c>
      <c r="C53" s="27" t="s">
        <v>315</v>
      </c>
      <c r="D53" s="28" t="s">
        <v>94</v>
      </c>
      <c r="E53" s="29" t="s">
        <v>50</v>
      </c>
      <c r="F53" s="27" t="s">
        <v>316</v>
      </c>
      <c r="G53" s="30">
        <v>2902.8</v>
      </c>
      <c r="H53" s="30">
        <f t="shared" si="0"/>
        <v>2902.8</v>
      </c>
      <c r="I53" s="30">
        <f t="shared" si="1"/>
        <v>0</v>
      </c>
      <c r="J53" s="30" t="s">
        <v>26</v>
      </c>
      <c r="K53" s="28">
        <f t="shared" si="2"/>
        <v>45007</v>
      </c>
    </row>
    <row r="54" spans="1:11" s="22" customFormat="1" ht="94.5" x14ac:dyDescent="0.25">
      <c r="A54" s="31">
        <f t="shared" si="3"/>
        <v>45</v>
      </c>
      <c r="B54" s="28" t="s">
        <v>138</v>
      </c>
      <c r="C54" s="27" t="s">
        <v>224</v>
      </c>
      <c r="D54" s="28" t="s">
        <v>225</v>
      </c>
      <c r="E54" s="29" t="s">
        <v>226</v>
      </c>
      <c r="F54" s="27" t="s">
        <v>227</v>
      </c>
      <c r="G54" s="30">
        <v>45970.74</v>
      </c>
      <c r="H54" s="30">
        <f t="shared" si="0"/>
        <v>45970.74</v>
      </c>
      <c r="I54" s="30">
        <f t="shared" si="1"/>
        <v>0</v>
      </c>
      <c r="J54" s="30" t="s">
        <v>26</v>
      </c>
      <c r="K54" s="28">
        <f t="shared" si="2"/>
        <v>45007</v>
      </c>
    </row>
    <row r="55" spans="1:11" s="22" customFormat="1" ht="110.25" x14ac:dyDescent="0.25">
      <c r="A55" s="31">
        <f t="shared" si="3"/>
        <v>46</v>
      </c>
      <c r="B55" s="28" t="s">
        <v>138</v>
      </c>
      <c r="C55" s="27" t="s">
        <v>183</v>
      </c>
      <c r="D55" s="28" t="s">
        <v>100</v>
      </c>
      <c r="E55" s="29" t="s">
        <v>179</v>
      </c>
      <c r="F55" s="27" t="s">
        <v>184</v>
      </c>
      <c r="G55" s="30">
        <v>21500</v>
      </c>
      <c r="H55" s="30">
        <f t="shared" si="0"/>
        <v>21500</v>
      </c>
      <c r="I55" s="30">
        <f t="shared" si="1"/>
        <v>0</v>
      </c>
      <c r="J55" s="30" t="s">
        <v>26</v>
      </c>
      <c r="K55" s="28">
        <f t="shared" si="2"/>
        <v>45007</v>
      </c>
    </row>
    <row r="56" spans="1:11" s="22" customFormat="1" ht="110.25" x14ac:dyDescent="0.25">
      <c r="A56" s="31">
        <f t="shared" si="3"/>
        <v>47</v>
      </c>
      <c r="B56" s="28" t="s">
        <v>138</v>
      </c>
      <c r="C56" s="27" t="s">
        <v>183</v>
      </c>
      <c r="D56" s="28" t="s">
        <v>76</v>
      </c>
      <c r="E56" s="29" t="s">
        <v>179</v>
      </c>
      <c r="F56" s="27" t="s">
        <v>184</v>
      </c>
      <c r="G56" s="30">
        <v>10225</v>
      </c>
      <c r="H56" s="30">
        <f t="shared" si="0"/>
        <v>10225</v>
      </c>
      <c r="I56" s="30">
        <f t="shared" si="1"/>
        <v>0</v>
      </c>
      <c r="J56" s="30" t="s">
        <v>26</v>
      </c>
      <c r="K56" s="28">
        <f t="shared" si="2"/>
        <v>45007</v>
      </c>
    </row>
    <row r="57" spans="1:11" s="22" customFormat="1" ht="110.25" x14ac:dyDescent="0.25">
      <c r="A57" s="31">
        <f t="shared" si="3"/>
        <v>48</v>
      </c>
      <c r="B57" s="28" t="s">
        <v>138</v>
      </c>
      <c r="C57" s="27" t="s">
        <v>183</v>
      </c>
      <c r="D57" s="28" t="s">
        <v>91</v>
      </c>
      <c r="E57" s="29" t="s">
        <v>179</v>
      </c>
      <c r="F57" s="27" t="s">
        <v>184</v>
      </c>
      <c r="G57" s="30">
        <v>5475</v>
      </c>
      <c r="H57" s="30">
        <f t="shared" si="0"/>
        <v>5475</v>
      </c>
      <c r="I57" s="30">
        <f t="shared" si="1"/>
        <v>0</v>
      </c>
      <c r="J57" s="30" t="s">
        <v>26</v>
      </c>
      <c r="K57" s="28">
        <f t="shared" si="2"/>
        <v>45007</v>
      </c>
    </row>
    <row r="58" spans="1:11" s="22" customFormat="1" ht="110.25" x14ac:dyDescent="0.25">
      <c r="A58" s="31">
        <f t="shared" si="3"/>
        <v>49</v>
      </c>
      <c r="B58" s="28" t="s">
        <v>138</v>
      </c>
      <c r="C58" s="27" t="s">
        <v>183</v>
      </c>
      <c r="D58" s="28" t="s">
        <v>93</v>
      </c>
      <c r="E58" s="29" t="s">
        <v>179</v>
      </c>
      <c r="F58" s="27" t="s">
        <v>184</v>
      </c>
      <c r="G58" s="30">
        <v>5825</v>
      </c>
      <c r="H58" s="30">
        <f t="shared" si="0"/>
        <v>5825</v>
      </c>
      <c r="I58" s="30">
        <f t="shared" si="1"/>
        <v>0</v>
      </c>
      <c r="J58" s="30" t="s">
        <v>26</v>
      </c>
      <c r="K58" s="28">
        <f t="shared" si="2"/>
        <v>45007</v>
      </c>
    </row>
    <row r="59" spans="1:11" s="22" customFormat="1" ht="110.25" x14ac:dyDescent="0.25">
      <c r="A59" s="31">
        <f t="shared" si="3"/>
        <v>50</v>
      </c>
      <c r="B59" s="28" t="s">
        <v>138</v>
      </c>
      <c r="C59" s="27" t="s">
        <v>183</v>
      </c>
      <c r="D59" s="28" t="s">
        <v>96</v>
      </c>
      <c r="E59" s="29" t="s">
        <v>179</v>
      </c>
      <c r="F59" s="27" t="s">
        <v>184</v>
      </c>
      <c r="G59" s="30">
        <v>8825</v>
      </c>
      <c r="H59" s="30">
        <f t="shared" si="0"/>
        <v>8825</v>
      </c>
      <c r="I59" s="30">
        <f t="shared" si="1"/>
        <v>0</v>
      </c>
      <c r="J59" s="30" t="s">
        <v>26</v>
      </c>
      <c r="K59" s="28">
        <f t="shared" si="2"/>
        <v>45007</v>
      </c>
    </row>
    <row r="60" spans="1:11" s="22" customFormat="1" ht="110.25" x14ac:dyDescent="0.25">
      <c r="A60" s="31">
        <f t="shared" si="3"/>
        <v>51</v>
      </c>
      <c r="B60" s="28" t="s">
        <v>138</v>
      </c>
      <c r="C60" s="27" t="s">
        <v>183</v>
      </c>
      <c r="D60" s="28" t="s">
        <v>182</v>
      </c>
      <c r="E60" s="29" t="s">
        <v>179</v>
      </c>
      <c r="F60" s="27" t="s">
        <v>184</v>
      </c>
      <c r="G60" s="30">
        <v>8275</v>
      </c>
      <c r="H60" s="30">
        <f t="shared" si="0"/>
        <v>8275</v>
      </c>
      <c r="I60" s="30">
        <f t="shared" si="1"/>
        <v>0</v>
      </c>
      <c r="J60" s="30" t="s">
        <v>26</v>
      </c>
      <c r="K60" s="28">
        <f t="shared" si="2"/>
        <v>45007</v>
      </c>
    </row>
    <row r="61" spans="1:11" s="22" customFormat="1" ht="110.25" x14ac:dyDescent="0.25">
      <c r="A61" s="31">
        <f t="shared" si="3"/>
        <v>52</v>
      </c>
      <c r="B61" s="28" t="s">
        <v>138</v>
      </c>
      <c r="C61" s="27" t="s">
        <v>257</v>
      </c>
      <c r="D61" s="28" t="s">
        <v>79</v>
      </c>
      <c r="E61" s="29" t="s">
        <v>42</v>
      </c>
      <c r="F61" s="27" t="s">
        <v>258</v>
      </c>
      <c r="G61" s="30">
        <v>168.75</v>
      </c>
      <c r="H61" s="30">
        <f t="shared" si="0"/>
        <v>168.75</v>
      </c>
      <c r="I61" s="30">
        <f t="shared" si="1"/>
        <v>0</v>
      </c>
      <c r="J61" s="30" t="s">
        <v>26</v>
      </c>
      <c r="K61" s="28">
        <f t="shared" si="2"/>
        <v>45007</v>
      </c>
    </row>
    <row r="62" spans="1:11" s="22" customFormat="1" ht="110.25" x14ac:dyDescent="0.25">
      <c r="A62" s="31">
        <f t="shared" si="3"/>
        <v>53</v>
      </c>
      <c r="B62" s="28" t="s">
        <v>138</v>
      </c>
      <c r="C62" s="27" t="s">
        <v>257</v>
      </c>
      <c r="D62" s="28" t="s">
        <v>102</v>
      </c>
      <c r="E62" s="29" t="s">
        <v>42</v>
      </c>
      <c r="F62" s="27" t="s">
        <v>258</v>
      </c>
      <c r="G62" s="30">
        <v>675</v>
      </c>
      <c r="H62" s="30">
        <f t="shared" si="0"/>
        <v>675</v>
      </c>
      <c r="I62" s="30">
        <f t="shared" si="1"/>
        <v>0</v>
      </c>
      <c r="J62" s="30" t="s">
        <v>26</v>
      </c>
      <c r="K62" s="28">
        <f t="shared" si="2"/>
        <v>45007</v>
      </c>
    </row>
    <row r="63" spans="1:11" s="22" customFormat="1" ht="141.75" x14ac:dyDescent="0.25">
      <c r="A63" s="31">
        <f t="shared" si="3"/>
        <v>54</v>
      </c>
      <c r="B63" s="28" t="s">
        <v>138</v>
      </c>
      <c r="C63" s="27" t="s">
        <v>244</v>
      </c>
      <c r="D63" s="28" t="s">
        <v>5</v>
      </c>
      <c r="E63" s="29" t="s">
        <v>245</v>
      </c>
      <c r="F63" s="27" t="s">
        <v>246</v>
      </c>
      <c r="G63" s="30">
        <v>208506</v>
      </c>
      <c r="H63" s="30">
        <f t="shared" si="0"/>
        <v>208506</v>
      </c>
      <c r="I63" s="30">
        <f t="shared" si="1"/>
        <v>0</v>
      </c>
      <c r="J63" s="30" t="s">
        <v>26</v>
      </c>
      <c r="K63" s="28">
        <f t="shared" si="2"/>
        <v>45007</v>
      </c>
    </row>
    <row r="64" spans="1:11" s="22" customFormat="1" ht="110.25" x14ac:dyDescent="0.25">
      <c r="A64" s="31">
        <f t="shared" si="3"/>
        <v>55</v>
      </c>
      <c r="B64" s="28" t="s">
        <v>138</v>
      </c>
      <c r="C64" s="27" t="s">
        <v>281</v>
      </c>
      <c r="D64" s="28" t="s">
        <v>94</v>
      </c>
      <c r="E64" s="29" t="s">
        <v>282</v>
      </c>
      <c r="F64" s="27" t="s">
        <v>283</v>
      </c>
      <c r="G64" s="30">
        <v>96000</v>
      </c>
      <c r="H64" s="30">
        <f t="shared" si="0"/>
        <v>96000</v>
      </c>
      <c r="I64" s="30">
        <f t="shared" si="1"/>
        <v>0</v>
      </c>
      <c r="J64" s="30" t="s">
        <v>26</v>
      </c>
      <c r="K64" s="28">
        <f t="shared" si="2"/>
        <v>45007</v>
      </c>
    </row>
    <row r="65" spans="1:11" s="22" customFormat="1" ht="110.25" x14ac:dyDescent="0.25">
      <c r="A65" s="31">
        <f t="shared" si="3"/>
        <v>56</v>
      </c>
      <c r="B65" s="28" t="s">
        <v>138</v>
      </c>
      <c r="C65" s="27" t="s">
        <v>281</v>
      </c>
      <c r="D65" s="28" t="s">
        <v>92</v>
      </c>
      <c r="E65" s="29" t="s">
        <v>282</v>
      </c>
      <c r="F65" s="27" t="s">
        <v>283</v>
      </c>
      <c r="G65" s="30">
        <v>80000</v>
      </c>
      <c r="H65" s="30">
        <f t="shared" si="0"/>
        <v>80000</v>
      </c>
      <c r="I65" s="30">
        <f t="shared" si="1"/>
        <v>0</v>
      </c>
      <c r="J65" s="30" t="s">
        <v>26</v>
      </c>
      <c r="K65" s="28">
        <f t="shared" si="2"/>
        <v>45007</v>
      </c>
    </row>
    <row r="66" spans="1:11" s="22" customFormat="1" ht="157.5" x14ac:dyDescent="0.25">
      <c r="A66" s="31">
        <f t="shared" si="3"/>
        <v>57</v>
      </c>
      <c r="B66" s="28" t="s">
        <v>138</v>
      </c>
      <c r="C66" s="27" t="s">
        <v>139</v>
      </c>
      <c r="D66" s="28" t="s">
        <v>140</v>
      </c>
      <c r="E66" s="29" t="s">
        <v>141</v>
      </c>
      <c r="F66" s="27" t="s">
        <v>142</v>
      </c>
      <c r="G66" s="30">
        <v>1178920.8500000001</v>
      </c>
      <c r="H66" s="30">
        <f t="shared" si="0"/>
        <v>1178920.8500000001</v>
      </c>
      <c r="I66" s="30">
        <f t="shared" si="1"/>
        <v>0</v>
      </c>
      <c r="J66" s="30" t="s">
        <v>26</v>
      </c>
      <c r="K66" s="28">
        <f t="shared" si="2"/>
        <v>45007</v>
      </c>
    </row>
    <row r="67" spans="1:11" s="22" customFormat="1" ht="94.5" x14ac:dyDescent="0.25">
      <c r="A67" s="31">
        <f t="shared" si="3"/>
        <v>58</v>
      </c>
      <c r="B67" s="28" t="s">
        <v>176</v>
      </c>
      <c r="C67" s="27" t="s">
        <v>503</v>
      </c>
      <c r="D67" s="28" t="s">
        <v>94</v>
      </c>
      <c r="E67" s="29" t="s">
        <v>69</v>
      </c>
      <c r="F67" s="27" t="s">
        <v>504</v>
      </c>
      <c r="G67" s="30">
        <v>32390.5</v>
      </c>
      <c r="H67" s="30">
        <f t="shared" si="0"/>
        <v>32390.5</v>
      </c>
      <c r="I67" s="30">
        <f t="shared" si="1"/>
        <v>0</v>
      </c>
      <c r="J67" s="30" t="s">
        <v>26</v>
      </c>
      <c r="K67" s="28">
        <f t="shared" si="2"/>
        <v>45008</v>
      </c>
    </row>
    <row r="68" spans="1:11" s="22" customFormat="1" ht="94.5" x14ac:dyDescent="0.25">
      <c r="A68" s="31">
        <f t="shared" si="3"/>
        <v>59</v>
      </c>
      <c r="B68" s="28" t="s">
        <v>176</v>
      </c>
      <c r="C68" s="27" t="s">
        <v>177</v>
      </c>
      <c r="D68" s="28" t="s">
        <v>178</v>
      </c>
      <c r="E68" s="29" t="s">
        <v>179</v>
      </c>
      <c r="F68" s="27" t="s">
        <v>180</v>
      </c>
      <c r="G68" s="30">
        <v>14200</v>
      </c>
      <c r="H68" s="30">
        <f t="shared" si="0"/>
        <v>14200</v>
      </c>
      <c r="I68" s="30">
        <f t="shared" si="1"/>
        <v>0</v>
      </c>
      <c r="J68" s="30" t="s">
        <v>26</v>
      </c>
      <c r="K68" s="28">
        <f t="shared" si="2"/>
        <v>45008</v>
      </c>
    </row>
    <row r="69" spans="1:11" s="22" customFormat="1" ht="94.5" x14ac:dyDescent="0.25">
      <c r="A69" s="31">
        <f t="shared" si="3"/>
        <v>60</v>
      </c>
      <c r="B69" s="28" t="s">
        <v>176</v>
      </c>
      <c r="C69" s="27" t="s">
        <v>177</v>
      </c>
      <c r="D69" s="28" t="s">
        <v>77</v>
      </c>
      <c r="E69" s="29" t="s">
        <v>179</v>
      </c>
      <c r="F69" s="27" t="s">
        <v>180</v>
      </c>
      <c r="G69" s="30">
        <v>8500</v>
      </c>
      <c r="H69" s="30">
        <f t="shared" si="0"/>
        <v>8500</v>
      </c>
      <c r="I69" s="30">
        <f t="shared" si="1"/>
        <v>0</v>
      </c>
      <c r="J69" s="30" t="s">
        <v>26</v>
      </c>
      <c r="K69" s="28">
        <f t="shared" si="2"/>
        <v>45008</v>
      </c>
    </row>
    <row r="70" spans="1:11" s="22" customFormat="1" ht="94.5" x14ac:dyDescent="0.25">
      <c r="A70" s="31">
        <f t="shared" si="3"/>
        <v>61</v>
      </c>
      <c r="B70" s="28" t="s">
        <v>176</v>
      </c>
      <c r="C70" s="27" t="s">
        <v>177</v>
      </c>
      <c r="D70" s="28" t="s">
        <v>181</v>
      </c>
      <c r="E70" s="29" t="s">
        <v>179</v>
      </c>
      <c r="F70" s="27" t="s">
        <v>180</v>
      </c>
      <c r="G70" s="30">
        <v>8500</v>
      </c>
      <c r="H70" s="30">
        <f t="shared" si="0"/>
        <v>8500</v>
      </c>
      <c r="I70" s="30">
        <f t="shared" si="1"/>
        <v>0</v>
      </c>
      <c r="J70" s="30" t="s">
        <v>26</v>
      </c>
      <c r="K70" s="28">
        <f t="shared" si="2"/>
        <v>45008</v>
      </c>
    </row>
    <row r="71" spans="1:11" s="22" customFormat="1" ht="94.5" x14ac:dyDescent="0.25">
      <c r="A71" s="31">
        <f t="shared" si="3"/>
        <v>62</v>
      </c>
      <c r="B71" s="28" t="s">
        <v>176</v>
      </c>
      <c r="C71" s="27" t="s">
        <v>177</v>
      </c>
      <c r="D71" s="28" t="s">
        <v>87</v>
      </c>
      <c r="E71" s="29" t="s">
        <v>179</v>
      </c>
      <c r="F71" s="27" t="s">
        <v>180</v>
      </c>
      <c r="G71" s="30">
        <v>8500</v>
      </c>
      <c r="H71" s="30">
        <f t="shared" si="0"/>
        <v>8500</v>
      </c>
      <c r="I71" s="30">
        <f t="shared" si="1"/>
        <v>0</v>
      </c>
      <c r="J71" s="30" t="s">
        <v>26</v>
      </c>
      <c r="K71" s="28">
        <f t="shared" si="2"/>
        <v>45008</v>
      </c>
    </row>
    <row r="72" spans="1:11" s="22" customFormat="1" ht="94.5" x14ac:dyDescent="0.25">
      <c r="A72" s="31">
        <f t="shared" si="3"/>
        <v>63</v>
      </c>
      <c r="B72" s="28" t="s">
        <v>176</v>
      </c>
      <c r="C72" s="27" t="s">
        <v>177</v>
      </c>
      <c r="D72" s="28" t="s">
        <v>83</v>
      </c>
      <c r="E72" s="29" t="s">
        <v>179</v>
      </c>
      <c r="F72" s="27" t="s">
        <v>180</v>
      </c>
      <c r="G72" s="30">
        <v>8500</v>
      </c>
      <c r="H72" s="30">
        <f t="shared" si="0"/>
        <v>8500</v>
      </c>
      <c r="I72" s="30">
        <f t="shared" si="1"/>
        <v>0</v>
      </c>
      <c r="J72" s="30" t="s">
        <v>26</v>
      </c>
      <c r="K72" s="28">
        <f t="shared" si="2"/>
        <v>45008</v>
      </c>
    </row>
    <row r="73" spans="1:11" s="22" customFormat="1" ht="94.5" x14ac:dyDescent="0.25">
      <c r="A73" s="31">
        <f t="shared" si="3"/>
        <v>64</v>
      </c>
      <c r="B73" s="28" t="s">
        <v>176</v>
      </c>
      <c r="C73" s="27" t="s">
        <v>177</v>
      </c>
      <c r="D73" s="28" t="s">
        <v>1</v>
      </c>
      <c r="E73" s="29" t="s">
        <v>179</v>
      </c>
      <c r="F73" s="27" t="s">
        <v>180</v>
      </c>
      <c r="G73" s="30">
        <v>8500</v>
      </c>
      <c r="H73" s="30">
        <f t="shared" si="0"/>
        <v>8500</v>
      </c>
      <c r="I73" s="30">
        <f t="shared" si="1"/>
        <v>0</v>
      </c>
      <c r="J73" s="30" t="s">
        <v>26</v>
      </c>
      <c r="K73" s="28">
        <f t="shared" si="2"/>
        <v>45008</v>
      </c>
    </row>
    <row r="74" spans="1:11" s="22" customFormat="1" ht="94.5" x14ac:dyDescent="0.25">
      <c r="A74" s="31">
        <f t="shared" si="3"/>
        <v>65</v>
      </c>
      <c r="B74" s="28" t="s">
        <v>176</v>
      </c>
      <c r="C74" s="27" t="s">
        <v>177</v>
      </c>
      <c r="D74" s="28" t="s">
        <v>182</v>
      </c>
      <c r="E74" s="29" t="s">
        <v>179</v>
      </c>
      <c r="F74" s="27" t="s">
        <v>180</v>
      </c>
      <c r="G74" s="30">
        <v>8500</v>
      </c>
      <c r="H74" s="30">
        <f t="shared" ref="H74:H137" si="4">+G74</f>
        <v>8500</v>
      </c>
      <c r="I74" s="30">
        <f t="shared" ref="I74:I137" si="5">+G74-H74</f>
        <v>0</v>
      </c>
      <c r="J74" s="30" t="s">
        <v>26</v>
      </c>
      <c r="K74" s="28">
        <f t="shared" ref="K74:K137" si="6">+B74+15</f>
        <v>45008</v>
      </c>
    </row>
    <row r="75" spans="1:11" s="22" customFormat="1" ht="94.5" x14ac:dyDescent="0.25">
      <c r="A75" s="31">
        <f t="shared" si="3"/>
        <v>66</v>
      </c>
      <c r="B75" s="28" t="s">
        <v>176</v>
      </c>
      <c r="C75" s="27" t="s">
        <v>177</v>
      </c>
      <c r="D75" s="28" t="s">
        <v>132</v>
      </c>
      <c r="E75" s="29" t="s">
        <v>179</v>
      </c>
      <c r="F75" s="27" t="s">
        <v>180</v>
      </c>
      <c r="G75" s="30">
        <v>3550</v>
      </c>
      <c r="H75" s="30">
        <f t="shared" si="4"/>
        <v>3550</v>
      </c>
      <c r="I75" s="30">
        <f t="shared" si="5"/>
        <v>0</v>
      </c>
      <c r="J75" s="30" t="s">
        <v>26</v>
      </c>
      <c r="K75" s="28">
        <f t="shared" si="6"/>
        <v>45008</v>
      </c>
    </row>
    <row r="76" spans="1:11" s="22" customFormat="1" ht="78.75" x14ac:dyDescent="0.25">
      <c r="A76" s="31">
        <f t="shared" ref="A76:A139" si="7">+A75+1</f>
        <v>67</v>
      </c>
      <c r="B76" s="28" t="s">
        <v>176</v>
      </c>
      <c r="C76" s="27" t="s">
        <v>491</v>
      </c>
      <c r="D76" s="28" t="s">
        <v>94</v>
      </c>
      <c r="E76" s="29" t="s">
        <v>492</v>
      </c>
      <c r="F76" s="27" t="s">
        <v>493</v>
      </c>
      <c r="G76" s="30">
        <v>39589</v>
      </c>
      <c r="H76" s="30">
        <f t="shared" si="4"/>
        <v>39589</v>
      </c>
      <c r="I76" s="30">
        <f t="shared" si="5"/>
        <v>0</v>
      </c>
      <c r="J76" s="30" t="s">
        <v>26</v>
      </c>
      <c r="K76" s="28">
        <f t="shared" si="6"/>
        <v>45008</v>
      </c>
    </row>
    <row r="77" spans="1:11" s="22" customFormat="1" ht="110.25" x14ac:dyDescent="0.25">
      <c r="A77" s="31">
        <f t="shared" si="7"/>
        <v>68</v>
      </c>
      <c r="B77" s="28" t="s">
        <v>176</v>
      </c>
      <c r="C77" s="27" t="s">
        <v>206</v>
      </c>
      <c r="D77" s="28" t="s">
        <v>72</v>
      </c>
      <c r="E77" s="29" t="s">
        <v>204</v>
      </c>
      <c r="F77" s="27" t="s">
        <v>207</v>
      </c>
      <c r="G77" s="30">
        <v>45382.8</v>
      </c>
      <c r="H77" s="30">
        <f t="shared" si="4"/>
        <v>45382.8</v>
      </c>
      <c r="I77" s="30">
        <f t="shared" si="5"/>
        <v>0</v>
      </c>
      <c r="J77" s="30" t="s">
        <v>26</v>
      </c>
      <c r="K77" s="28">
        <f t="shared" si="6"/>
        <v>45008</v>
      </c>
    </row>
    <row r="78" spans="1:11" s="22" customFormat="1" ht="94.5" x14ac:dyDescent="0.25">
      <c r="A78" s="31">
        <f t="shared" si="7"/>
        <v>69</v>
      </c>
      <c r="B78" s="28" t="s">
        <v>176</v>
      </c>
      <c r="C78" s="27" t="s">
        <v>344</v>
      </c>
      <c r="D78" s="28" t="s">
        <v>8</v>
      </c>
      <c r="E78" s="29" t="s">
        <v>53</v>
      </c>
      <c r="F78" s="27" t="s">
        <v>345</v>
      </c>
      <c r="G78" s="30">
        <v>74302.97</v>
      </c>
      <c r="H78" s="30">
        <f t="shared" si="4"/>
        <v>74302.97</v>
      </c>
      <c r="I78" s="30">
        <f t="shared" si="5"/>
        <v>0</v>
      </c>
      <c r="J78" s="30" t="s">
        <v>26</v>
      </c>
      <c r="K78" s="28">
        <f t="shared" si="6"/>
        <v>45008</v>
      </c>
    </row>
    <row r="79" spans="1:11" s="22" customFormat="1" ht="94.5" x14ac:dyDescent="0.25">
      <c r="A79" s="31">
        <f t="shared" si="7"/>
        <v>70</v>
      </c>
      <c r="B79" s="28" t="s">
        <v>176</v>
      </c>
      <c r="C79" s="27" t="s">
        <v>429</v>
      </c>
      <c r="D79" s="28" t="s">
        <v>6</v>
      </c>
      <c r="E79" s="29" t="s">
        <v>430</v>
      </c>
      <c r="F79" s="27" t="s">
        <v>431</v>
      </c>
      <c r="G79" s="30">
        <v>310723.5</v>
      </c>
      <c r="H79" s="30">
        <f t="shared" si="4"/>
        <v>310723.5</v>
      </c>
      <c r="I79" s="30">
        <f t="shared" si="5"/>
        <v>0</v>
      </c>
      <c r="J79" s="30" t="s">
        <v>26</v>
      </c>
      <c r="K79" s="28">
        <f t="shared" si="6"/>
        <v>45008</v>
      </c>
    </row>
    <row r="80" spans="1:11" s="22" customFormat="1" ht="110.25" x14ac:dyDescent="0.25">
      <c r="A80" s="31">
        <f t="shared" si="7"/>
        <v>71</v>
      </c>
      <c r="B80" s="28" t="s">
        <v>130</v>
      </c>
      <c r="C80" s="27" t="s">
        <v>515</v>
      </c>
      <c r="D80" s="28" t="s">
        <v>94</v>
      </c>
      <c r="E80" s="29" t="s">
        <v>69</v>
      </c>
      <c r="F80" s="27" t="s">
        <v>516</v>
      </c>
      <c r="G80" s="30">
        <v>90270</v>
      </c>
      <c r="H80" s="30">
        <f t="shared" si="4"/>
        <v>90270</v>
      </c>
      <c r="I80" s="30">
        <f t="shared" si="5"/>
        <v>0</v>
      </c>
      <c r="J80" s="30" t="s">
        <v>26</v>
      </c>
      <c r="K80" s="28">
        <f t="shared" si="6"/>
        <v>45009</v>
      </c>
    </row>
    <row r="81" spans="1:11" s="22" customFormat="1" ht="126" x14ac:dyDescent="0.25">
      <c r="A81" s="31">
        <f t="shared" si="7"/>
        <v>72</v>
      </c>
      <c r="B81" s="28" t="s">
        <v>130</v>
      </c>
      <c r="C81" s="27" t="s">
        <v>131</v>
      </c>
      <c r="D81" s="28" t="s">
        <v>132</v>
      </c>
      <c r="E81" s="29" t="s">
        <v>133</v>
      </c>
      <c r="F81" s="27" t="s">
        <v>134</v>
      </c>
      <c r="G81" s="30">
        <v>69772.72</v>
      </c>
      <c r="H81" s="30">
        <f t="shared" si="4"/>
        <v>69772.72</v>
      </c>
      <c r="I81" s="30">
        <f t="shared" si="5"/>
        <v>0</v>
      </c>
      <c r="J81" s="30" t="s">
        <v>26</v>
      </c>
      <c r="K81" s="28">
        <f t="shared" si="6"/>
        <v>45009</v>
      </c>
    </row>
    <row r="82" spans="1:11" s="22" customFormat="1" ht="126" x14ac:dyDescent="0.25">
      <c r="A82" s="31">
        <f t="shared" si="7"/>
        <v>73</v>
      </c>
      <c r="B82" s="28" t="s">
        <v>130</v>
      </c>
      <c r="C82" s="27" t="s">
        <v>415</v>
      </c>
      <c r="D82" s="28" t="s">
        <v>75</v>
      </c>
      <c r="E82" s="29" t="s">
        <v>416</v>
      </c>
      <c r="F82" s="27" t="s">
        <v>417</v>
      </c>
      <c r="G82" s="30">
        <v>436187</v>
      </c>
      <c r="H82" s="30">
        <f t="shared" si="4"/>
        <v>436187</v>
      </c>
      <c r="I82" s="30">
        <f t="shared" si="5"/>
        <v>0</v>
      </c>
      <c r="J82" s="30" t="s">
        <v>26</v>
      </c>
      <c r="K82" s="28">
        <f t="shared" si="6"/>
        <v>45009</v>
      </c>
    </row>
    <row r="83" spans="1:11" s="22" customFormat="1" ht="94.5" x14ac:dyDescent="0.25">
      <c r="A83" s="31">
        <f t="shared" si="7"/>
        <v>74</v>
      </c>
      <c r="B83" s="28" t="s">
        <v>130</v>
      </c>
      <c r="C83" s="27" t="s">
        <v>250</v>
      </c>
      <c r="D83" s="28" t="s">
        <v>74</v>
      </c>
      <c r="E83" s="29" t="s">
        <v>251</v>
      </c>
      <c r="F83" s="27" t="s">
        <v>252</v>
      </c>
      <c r="G83" s="30">
        <v>320000</v>
      </c>
      <c r="H83" s="30">
        <f t="shared" si="4"/>
        <v>320000</v>
      </c>
      <c r="I83" s="30">
        <f t="shared" si="5"/>
        <v>0</v>
      </c>
      <c r="J83" s="30" t="s">
        <v>26</v>
      </c>
      <c r="K83" s="28">
        <f t="shared" si="6"/>
        <v>45009</v>
      </c>
    </row>
    <row r="84" spans="1:11" s="22" customFormat="1" ht="110.25" x14ac:dyDescent="0.25">
      <c r="A84" s="31">
        <f t="shared" si="7"/>
        <v>75</v>
      </c>
      <c r="B84" s="28" t="s">
        <v>130</v>
      </c>
      <c r="C84" s="27" t="s">
        <v>301</v>
      </c>
      <c r="D84" s="28" t="s">
        <v>97</v>
      </c>
      <c r="E84" s="29" t="s">
        <v>302</v>
      </c>
      <c r="F84" s="27" t="s">
        <v>303</v>
      </c>
      <c r="G84" s="30">
        <v>15538.48</v>
      </c>
      <c r="H84" s="30">
        <f t="shared" si="4"/>
        <v>15538.48</v>
      </c>
      <c r="I84" s="30">
        <f t="shared" si="5"/>
        <v>0</v>
      </c>
      <c r="J84" s="30" t="s">
        <v>26</v>
      </c>
      <c r="K84" s="28">
        <f t="shared" si="6"/>
        <v>45009</v>
      </c>
    </row>
    <row r="85" spans="1:11" s="22" customFormat="1" ht="94.5" x14ac:dyDescent="0.25">
      <c r="A85" s="31">
        <f t="shared" si="7"/>
        <v>76</v>
      </c>
      <c r="B85" s="28" t="s">
        <v>130</v>
      </c>
      <c r="C85" s="27" t="s">
        <v>269</v>
      </c>
      <c r="D85" s="28" t="s">
        <v>92</v>
      </c>
      <c r="E85" s="29" t="s">
        <v>45</v>
      </c>
      <c r="F85" s="27" t="s">
        <v>270</v>
      </c>
      <c r="G85" s="30">
        <v>1284784</v>
      </c>
      <c r="H85" s="30">
        <f t="shared" si="4"/>
        <v>1284784</v>
      </c>
      <c r="I85" s="30">
        <f t="shared" si="5"/>
        <v>0</v>
      </c>
      <c r="J85" s="30" t="s">
        <v>26</v>
      </c>
      <c r="K85" s="28">
        <f t="shared" si="6"/>
        <v>45009</v>
      </c>
    </row>
    <row r="86" spans="1:11" s="22" customFormat="1" ht="78.75" x14ac:dyDescent="0.25">
      <c r="A86" s="31">
        <f t="shared" si="7"/>
        <v>77</v>
      </c>
      <c r="B86" s="28">
        <v>44995</v>
      </c>
      <c r="C86" s="27" t="s">
        <v>110</v>
      </c>
      <c r="D86" s="28">
        <v>44963</v>
      </c>
      <c r="E86" s="29" t="s">
        <v>111</v>
      </c>
      <c r="F86" s="27" t="s">
        <v>112</v>
      </c>
      <c r="G86" s="30">
        <v>27140</v>
      </c>
      <c r="H86" s="30">
        <f t="shared" si="4"/>
        <v>27140</v>
      </c>
      <c r="I86" s="15">
        <f t="shared" si="5"/>
        <v>0</v>
      </c>
      <c r="J86" s="15" t="s">
        <v>26</v>
      </c>
      <c r="K86" s="14">
        <f t="shared" si="6"/>
        <v>45010</v>
      </c>
    </row>
    <row r="87" spans="1:11" s="22" customFormat="1" ht="94.5" x14ac:dyDescent="0.25">
      <c r="A87" s="31">
        <f t="shared" si="7"/>
        <v>78</v>
      </c>
      <c r="B87" s="28" t="s">
        <v>152</v>
      </c>
      <c r="C87" s="27" t="s">
        <v>380</v>
      </c>
      <c r="D87" s="28" t="s">
        <v>1</v>
      </c>
      <c r="E87" s="29" t="s">
        <v>53</v>
      </c>
      <c r="F87" s="27" t="s">
        <v>381</v>
      </c>
      <c r="G87" s="30">
        <v>541817.38</v>
      </c>
      <c r="H87" s="30">
        <f t="shared" si="4"/>
        <v>541817.38</v>
      </c>
      <c r="I87" s="30">
        <f t="shared" si="5"/>
        <v>0</v>
      </c>
      <c r="J87" s="30" t="s">
        <v>26</v>
      </c>
      <c r="K87" s="28">
        <f t="shared" si="6"/>
        <v>45010</v>
      </c>
    </row>
    <row r="88" spans="1:11" s="22" customFormat="1" ht="94.5" x14ac:dyDescent="0.25">
      <c r="A88" s="31">
        <f t="shared" si="7"/>
        <v>79</v>
      </c>
      <c r="B88" s="28" t="s">
        <v>152</v>
      </c>
      <c r="C88" s="27" t="s">
        <v>380</v>
      </c>
      <c r="D88" s="28" t="s">
        <v>9</v>
      </c>
      <c r="E88" s="29" t="s">
        <v>53</v>
      </c>
      <c r="F88" s="27" t="s">
        <v>381</v>
      </c>
      <c r="G88" s="30">
        <v>430218.5</v>
      </c>
      <c r="H88" s="30">
        <f t="shared" si="4"/>
        <v>430218.5</v>
      </c>
      <c r="I88" s="30">
        <f t="shared" si="5"/>
        <v>0</v>
      </c>
      <c r="J88" s="30" t="s">
        <v>26</v>
      </c>
      <c r="K88" s="28">
        <f t="shared" si="6"/>
        <v>45010</v>
      </c>
    </row>
    <row r="89" spans="1:11" s="22" customFormat="1" ht="94.5" x14ac:dyDescent="0.25">
      <c r="A89" s="31">
        <f t="shared" si="7"/>
        <v>80</v>
      </c>
      <c r="B89" s="28" t="s">
        <v>152</v>
      </c>
      <c r="C89" s="27" t="s">
        <v>380</v>
      </c>
      <c r="D89" s="28" t="s">
        <v>98</v>
      </c>
      <c r="E89" s="29" t="s">
        <v>53</v>
      </c>
      <c r="F89" s="27" t="s">
        <v>381</v>
      </c>
      <c r="G89" s="30">
        <v>237692</v>
      </c>
      <c r="H89" s="30">
        <f t="shared" si="4"/>
        <v>237692</v>
      </c>
      <c r="I89" s="30">
        <f t="shared" si="5"/>
        <v>0</v>
      </c>
      <c r="J89" s="30" t="s">
        <v>26</v>
      </c>
      <c r="K89" s="28">
        <f t="shared" si="6"/>
        <v>45010</v>
      </c>
    </row>
    <row r="90" spans="1:11" s="22" customFormat="1" ht="94.5" x14ac:dyDescent="0.25">
      <c r="A90" s="31">
        <f t="shared" si="7"/>
        <v>81</v>
      </c>
      <c r="B90" s="28" t="s">
        <v>152</v>
      </c>
      <c r="C90" s="27" t="s">
        <v>153</v>
      </c>
      <c r="D90" s="28" t="s">
        <v>71</v>
      </c>
      <c r="E90" s="29" t="s">
        <v>154</v>
      </c>
      <c r="F90" s="27" t="s">
        <v>155</v>
      </c>
      <c r="G90" s="30">
        <v>19720</v>
      </c>
      <c r="H90" s="30">
        <f t="shared" si="4"/>
        <v>19720</v>
      </c>
      <c r="I90" s="30">
        <f t="shared" si="5"/>
        <v>0</v>
      </c>
      <c r="J90" s="30" t="s">
        <v>26</v>
      </c>
      <c r="K90" s="28">
        <f t="shared" si="6"/>
        <v>45010</v>
      </c>
    </row>
    <row r="91" spans="1:11" s="22" customFormat="1" ht="94.5" x14ac:dyDescent="0.25">
      <c r="A91" s="31">
        <f t="shared" si="7"/>
        <v>82</v>
      </c>
      <c r="B91" s="28" t="s">
        <v>275</v>
      </c>
      <c r="C91" s="27" t="s">
        <v>443</v>
      </c>
      <c r="D91" s="28" t="s">
        <v>72</v>
      </c>
      <c r="E91" s="29" t="s">
        <v>444</v>
      </c>
      <c r="F91" s="27" t="s">
        <v>445</v>
      </c>
      <c r="G91" s="30">
        <v>87733</v>
      </c>
      <c r="H91" s="30">
        <f t="shared" si="4"/>
        <v>87733</v>
      </c>
      <c r="I91" s="30">
        <f t="shared" si="5"/>
        <v>0</v>
      </c>
      <c r="J91" s="30" t="s">
        <v>26</v>
      </c>
      <c r="K91" s="28">
        <f t="shared" si="6"/>
        <v>45013</v>
      </c>
    </row>
    <row r="92" spans="1:11" s="22" customFormat="1" ht="110.25" x14ac:dyDescent="0.25">
      <c r="A92" s="31">
        <f t="shared" si="7"/>
        <v>83</v>
      </c>
      <c r="B92" s="28" t="s">
        <v>275</v>
      </c>
      <c r="C92" s="27" t="s">
        <v>413</v>
      </c>
      <c r="D92" s="28" t="s">
        <v>73</v>
      </c>
      <c r="E92" s="29" t="s">
        <v>56</v>
      </c>
      <c r="F92" s="27" t="s">
        <v>414</v>
      </c>
      <c r="G92" s="30">
        <v>36000</v>
      </c>
      <c r="H92" s="30">
        <f t="shared" si="4"/>
        <v>36000</v>
      </c>
      <c r="I92" s="30">
        <f t="shared" si="5"/>
        <v>0</v>
      </c>
      <c r="J92" s="30" t="s">
        <v>26</v>
      </c>
      <c r="K92" s="28">
        <f t="shared" si="6"/>
        <v>45013</v>
      </c>
    </row>
    <row r="93" spans="1:11" s="22" customFormat="1" ht="110.25" x14ac:dyDescent="0.25">
      <c r="A93" s="31">
        <f t="shared" si="7"/>
        <v>84</v>
      </c>
      <c r="B93" s="28" t="s">
        <v>275</v>
      </c>
      <c r="C93" s="27" t="s">
        <v>403</v>
      </c>
      <c r="D93" s="28" t="s">
        <v>94</v>
      </c>
      <c r="E93" s="29" t="s">
        <v>404</v>
      </c>
      <c r="F93" s="27" t="s">
        <v>405</v>
      </c>
      <c r="G93" s="30">
        <v>10193.75</v>
      </c>
      <c r="H93" s="30">
        <f t="shared" si="4"/>
        <v>10193.75</v>
      </c>
      <c r="I93" s="30">
        <f t="shared" si="5"/>
        <v>0</v>
      </c>
      <c r="J93" s="30" t="s">
        <v>26</v>
      </c>
      <c r="K93" s="28">
        <f t="shared" si="6"/>
        <v>45013</v>
      </c>
    </row>
    <row r="94" spans="1:11" s="22" customFormat="1" ht="110.25" x14ac:dyDescent="0.25">
      <c r="A94" s="31">
        <f t="shared" si="7"/>
        <v>85</v>
      </c>
      <c r="B94" s="28" t="s">
        <v>275</v>
      </c>
      <c r="C94" s="27" t="s">
        <v>403</v>
      </c>
      <c r="D94" s="28" t="s">
        <v>92</v>
      </c>
      <c r="E94" s="29" t="s">
        <v>404</v>
      </c>
      <c r="F94" s="27" t="s">
        <v>405</v>
      </c>
      <c r="G94" s="30">
        <v>5293.75</v>
      </c>
      <c r="H94" s="30">
        <f t="shared" si="4"/>
        <v>5293.75</v>
      </c>
      <c r="I94" s="30">
        <f t="shared" si="5"/>
        <v>0</v>
      </c>
      <c r="J94" s="30" t="s">
        <v>26</v>
      </c>
      <c r="K94" s="28">
        <f t="shared" si="6"/>
        <v>45013</v>
      </c>
    </row>
    <row r="95" spans="1:11" s="22" customFormat="1" ht="126" x14ac:dyDescent="0.25">
      <c r="A95" s="31">
        <f t="shared" si="7"/>
        <v>86</v>
      </c>
      <c r="B95" s="28" t="s">
        <v>275</v>
      </c>
      <c r="C95" s="27" t="s">
        <v>532</v>
      </c>
      <c r="D95" s="28" t="s">
        <v>96</v>
      </c>
      <c r="E95" s="29" t="s">
        <v>533</v>
      </c>
      <c r="F95" s="27" t="s">
        <v>534</v>
      </c>
      <c r="G95" s="30">
        <v>131315.35</v>
      </c>
      <c r="H95" s="30">
        <f t="shared" si="4"/>
        <v>131315.35</v>
      </c>
      <c r="I95" s="30">
        <f t="shared" si="5"/>
        <v>0</v>
      </c>
      <c r="J95" s="30" t="s">
        <v>26</v>
      </c>
      <c r="K95" s="28">
        <f t="shared" si="6"/>
        <v>45013</v>
      </c>
    </row>
    <row r="96" spans="1:11" s="22" customFormat="1" ht="126" x14ac:dyDescent="0.25">
      <c r="A96" s="31">
        <f t="shared" si="7"/>
        <v>87</v>
      </c>
      <c r="B96" s="28" t="s">
        <v>275</v>
      </c>
      <c r="C96" s="27" t="s">
        <v>276</v>
      </c>
      <c r="D96" s="28" t="s">
        <v>277</v>
      </c>
      <c r="E96" s="29" t="s">
        <v>46</v>
      </c>
      <c r="F96" s="27" t="s">
        <v>278</v>
      </c>
      <c r="G96" s="30">
        <v>44352</v>
      </c>
      <c r="H96" s="30">
        <f t="shared" si="4"/>
        <v>44352</v>
      </c>
      <c r="I96" s="30">
        <f t="shared" si="5"/>
        <v>0</v>
      </c>
      <c r="J96" s="30" t="s">
        <v>26</v>
      </c>
      <c r="K96" s="28">
        <f t="shared" si="6"/>
        <v>45013</v>
      </c>
    </row>
    <row r="97" spans="1:11" s="22" customFormat="1" ht="126" x14ac:dyDescent="0.25">
      <c r="A97" s="31">
        <f t="shared" si="7"/>
        <v>88</v>
      </c>
      <c r="B97" s="28" t="s">
        <v>275</v>
      </c>
      <c r="C97" s="27" t="s">
        <v>276</v>
      </c>
      <c r="D97" s="28" t="s">
        <v>279</v>
      </c>
      <c r="E97" s="29" t="s">
        <v>46</v>
      </c>
      <c r="F97" s="27" t="s">
        <v>278</v>
      </c>
      <c r="G97" s="30">
        <v>38016</v>
      </c>
      <c r="H97" s="30">
        <f t="shared" si="4"/>
        <v>38016</v>
      </c>
      <c r="I97" s="30">
        <f t="shared" si="5"/>
        <v>0</v>
      </c>
      <c r="J97" s="30" t="s">
        <v>26</v>
      </c>
      <c r="K97" s="28">
        <f t="shared" si="6"/>
        <v>45013</v>
      </c>
    </row>
    <row r="98" spans="1:11" s="22" customFormat="1" ht="126" x14ac:dyDescent="0.25">
      <c r="A98" s="31">
        <f t="shared" si="7"/>
        <v>89</v>
      </c>
      <c r="B98" s="28" t="s">
        <v>275</v>
      </c>
      <c r="C98" s="27" t="s">
        <v>276</v>
      </c>
      <c r="D98" s="28" t="s">
        <v>280</v>
      </c>
      <c r="E98" s="29" t="s">
        <v>46</v>
      </c>
      <c r="F98" s="27" t="s">
        <v>278</v>
      </c>
      <c r="G98" s="30">
        <v>41536</v>
      </c>
      <c r="H98" s="30">
        <f t="shared" si="4"/>
        <v>41536</v>
      </c>
      <c r="I98" s="30">
        <f t="shared" si="5"/>
        <v>0</v>
      </c>
      <c r="J98" s="30" t="s">
        <v>26</v>
      </c>
      <c r="K98" s="28">
        <f t="shared" si="6"/>
        <v>45013</v>
      </c>
    </row>
    <row r="99" spans="1:11" s="22" customFormat="1" ht="94.5" x14ac:dyDescent="0.25">
      <c r="A99" s="31">
        <f t="shared" si="7"/>
        <v>90</v>
      </c>
      <c r="B99" s="28" t="s">
        <v>164</v>
      </c>
      <c r="C99" s="27" t="s">
        <v>219</v>
      </c>
      <c r="D99" s="28" t="s">
        <v>147</v>
      </c>
      <c r="E99" s="29" t="s">
        <v>33</v>
      </c>
      <c r="F99" s="27" t="s">
        <v>220</v>
      </c>
      <c r="G99" s="30">
        <v>16315</v>
      </c>
      <c r="H99" s="30">
        <f t="shared" si="4"/>
        <v>16315</v>
      </c>
      <c r="I99" s="30">
        <f t="shared" si="5"/>
        <v>0</v>
      </c>
      <c r="J99" s="30" t="s">
        <v>26</v>
      </c>
      <c r="K99" s="28">
        <f t="shared" si="6"/>
        <v>45014</v>
      </c>
    </row>
    <row r="100" spans="1:11" s="22" customFormat="1" ht="78.75" x14ac:dyDescent="0.25">
      <c r="A100" s="31">
        <f t="shared" si="7"/>
        <v>91</v>
      </c>
      <c r="B100" s="28" t="s">
        <v>164</v>
      </c>
      <c r="C100" s="27" t="s">
        <v>165</v>
      </c>
      <c r="D100" s="28" t="s">
        <v>166</v>
      </c>
      <c r="E100" s="29" t="s">
        <v>2</v>
      </c>
      <c r="F100" s="27" t="s">
        <v>167</v>
      </c>
      <c r="G100" s="30">
        <v>64968.32</v>
      </c>
      <c r="H100" s="30">
        <f t="shared" si="4"/>
        <v>64968.32</v>
      </c>
      <c r="I100" s="30">
        <f t="shared" si="5"/>
        <v>0</v>
      </c>
      <c r="J100" s="30" t="s">
        <v>26</v>
      </c>
      <c r="K100" s="28">
        <f t="shared" si="6"/>
        <v>45014</v>
      </c>
    </row>
    <row r="101" spans="1:11" s="22" customFormat="1" ht="141.75" x14ac:dyDescent="0.25">
      <c r="A101" s="31">
        <f t="shared" si="7"/>
        <v>92</v>
      </c>
      <c r="B101" s="28" t="s">
        <v>164</v>
      </c>
      <c r="C101" s="27" t="s">
        <v>247</v>
      </c>
      <c r="D101" s="28" t="s">
        <v>94</v>
      </c>
      <c r="E101" s="29" t="s">
        <v>248</v>
      </c>
      <c r="F101" s="27" t="s">
        <v>249</v>
      </c>
      <c r="G101" s="30">
        <v>67378.5</v>
      </c>
      <c r="H101" s="30">
        <f t="shared" si="4"/>
        <v>67378.5</v>
      </c>
      <c r="I101" s="30">
        <f t="shared" si="5"/>
        <v>0</v>
      </c>
      <c r="J101" s="30" t="s">
        <v>26</v>
      </c>
      <c r="K101" s="28">
        <f t="shared" si="6"/>
        <v>45014</v>
      </c>
    </row>
    <row r="102" spans="1:11" s="22" customFormat="1" ht="110.25" x14ac:dyDescent="0.25">
      <c r="A102" s="31">
        <f t="shared" si="7"/>
        <v>93</v>
      </c>
      <c r="B102" s="28" t="s">
        <v>164</v>
      </c>
      <c r="C102" s="27" t="s">
        <v>331</v>
      </c>
      <c r="D102" s="28" t="s">
        <v>7</v>
      </c>
      <c r="E102" s="29" t="s">
        <v>332</v>
      </c>
      <c r="F102" s="27" t="s">
        <v>333</v>
      </c>
      <c r="G102" s="30">
        <v>37288</v>
      </c>
      <c r="H102" s="30">
        <f t="shared" si="4"/>
        <v>37288</v>
      </c>
      <c r="I102" s="30">
        <f t="shared" si="5"/>
        <v>0</v>
      </c>
      <c r="J102" s="30" t="s">
        <v>26</v>
      </c>
      <c r="K102" s="28">
        <f t="shared" si="6"/>
        <v>45014</v>
      </c>
    </row>
    <row r="103" spans="1:11" s="22" customFormat="1" ht="110.25" x14ac:dyDescent="0.25">
      <c r="A103" s="31">
        <f t="shared" si="7"/>
        <v>94</v>
      </c>
      <c r="B103" s="28" t="s">
        <v>164</v>
      </c>
      <c r="C103" s="27" t="s">
        <v>196</v>
      </c>
      <c r="D103" s="28" t="s">
        <v>85</v>
      </c>
      <c r="E103" s="29" t="s">
        <v>194</v>
      </c>
      <c r="F103" s="27" t="s">
        <v>197</v>
      </c>
      <c r="G103" s="30">
        <v>18395.400000000001</v>
      </c>
      <c r="H103" s="30">
        <f t="shared" si="4"/>
        <v>18395.400000000001</v>
      </c>
      <c r="I103" s="30">
        <f t="shared" si="5"/>
        <v>0</v>
      </c>
      <c r="J103" s="30" t="s">
        <v>26</v>
      </c>
      <c r="K103" s="28">
        <f t="shared" si="6"/>
        <v>45014</v>
      </c>
    </row>
    <row r="104" spans="1:11" s="22" customFormat="1" ht="94.5" x14ac:dyDescent="0.25">
      <c r="A104" s="31">
        <f t="shared" si="7"/>
        <v>95</v>
      </c>
      <c r="B104" s="28" t="s">
        <v>164</v>
      </c>
      <c r="C104" s="27" t="s">
        <v>198</v>
      </c>
      <c r="D104" s="28" t="s">
        <v>199</v>
      </c>
      <c r="E104" s="29" t="s">
        <v>194</v>
      </c>
      <c r="F104" s="27" t="s">
        <v>200</v>
      </c>
      <c r="G104" s="30">
        <v>30229</v>
      </c>
      <c r="H104" s="30">
        <f t="shared" si="4"/>
        <v>30229</v>
      </c>
      <c r="I104" s="30">
        <f t="shared" si="5"/>
        <v>0</v>
      </c>
      <c r="J104" s="30" t="s">
        <v>26</v>
      </c>
      <c r="K104" s="28">
        <f t="shared" si="6"/>
        <v>45014</v>
      </c>
    </row>
    <row r="105" spans="1:11" s="22" customFormat="1" ht="94.5" x14ac:dyDescent="0.25">
      <c r="A105" s="31">
        <f t="shared" si="7"/>
        <v>96</v>
      </c>
      <c r="B105" s="28" t="s">
        <v>164</v>
      </c>
      <c r="C105" s="27" t="s">
        <v>198</v>
      </c>
      <c r="D105" s="28" t="s">
        <v>108</v>
      </c>
      <c r="E105" s="29" t="s">
        <v>194</v>
      </c>
      <c r="F105" s="27" t="s">
        <v>200</v>
      </c>
      <c r="G105" s="30">
        <v>25308</v>
      </c>
      <c r="H105" s="30">
        <f t="shared" si="4"/>
        <v>25308</v>
      </c>
      <c r="I105" s="30">
        <f t="shared" si="5"/>
        <v>0</v>
      </c>
      <c r="J105" s="30" t="s">
        <v>26</v>
      </c>
      <c r="K105" s="28">
        <f t="shared" si="6"/>
        <v>45014</v>
      </c>
    </row>
    <row r="106" spans="1:11" s="22" customFormat="1" ht="94.5" x14ac:dyDescent="0.25">
      <c r="A106" s="31">
        <f t="shared" si="7"/>
        <v>97</v>
      </c>
      <c r="B106" s="28" t="s">
        <v>164</v>
      </c>
      <c r="C106" s="27" t="s">
        <v>317</v>
      </c>
      <c r="D106" s="28" t="s">
        <v>91</v>
      </c>
      <c r="E106" s="29" t="s">
        <v>318</v>
      </c>
      <c r="F106" s="27" t="s">
        <v>319</v>
      </c>
      <c r="G106" s="30">
        <v>649997.04</v>
      </c>
      <c r="H106" s="30">
        <f t="shared" si="4"/>
        <v>649997.04</v>
      </c>
      <c r="I106" s="30">
        <f t="shared" si="5"/>
        <v>0</v>
      </c>
      <c r="J106" s="30" t="s">
        <v>26</v>
      </c>
      <c r="K106" s="28">
        <f t="shared" si="6"/>
        <v>45014</v>
      </c>
    </row>
    <row r="107" spans="1:11" s="22" customFormat="1" ht="78.75" x14ac:dyDescent="0.25">
      <c r="A107" s="31">
        <f t="shared" si="7"/>
        <v>98</v>
      </c>
      <c r="B107" s="28" t="s">
        <v>164</v>
      </c>
      <c r="C107" s="27" t="s">
        <v>411</v>
      </c>
      <c r="D107" s="28" t="s">
        <v>91</v>
      </c>
      <c r="E107" s="29" t="s">
        <v>56</v>
      </c>
      <c r="F107" s="27" t="s">
        <v>412</v>
      </c>
      <c r="G107" s="30">
        <v>53171.27</v>
      </c>
      <c r="H107" s="30">
        <f t="shared" si="4"/>
        <v>53171.27</v>
      </c>
      <c r="I107" s="30">
        <f t="shared" si="5"/>
        <v>0</v>
      </c>
      <c r="J107" s="30" t="s">
        <v>26</v>
      </c>
      <c r="K107" s="28">
        <f t="shared" si="6"/>
        <v>45014</v>
      </c>
    </row>
    <row r="108" spans="1:11" s="22" customFormat="1" ht="78.75" x14ac:dyDescent="0.25">
      <c r="A108" s="31">
        <f t="shared" si="7"/>
        <v>99</v>
      </c>
      <c r="B108" s="28" t="s">
        <v>164</v>
      </c>
      <c r="C108" s="27" t="s">
        <v>411</v>
      </c>
      <c r="D108" s="28" t="s">
        <v>93</v>
      </c>
      <c r="E108" s="29" t="s">
        <v>56</v>
      </c>
      <c r="F108" s="27" t="s">
        <v>412</v>
      </c>
      <c r="G108" s="30">
        <v>53171.27</v>
      </c>
      <c r="H108" s="30">
        <f t="shared" si="4"/>
        <v>53171.27</v>
      </c>
      <c r="I108" s="30">
        <f t="shared" si="5"/>
        <v>0</v>
      </c>
      <c r="J108" s="30" t="s">
        <v>26</v>
      </c>
      <c r="K108" s="28">
        <f t="shared" si="6"/>
        <v>45014</v>
      </c>
    </row>
    <row r="109" spans="1:11" s="22" customFormat="1" ht="94.5" x14ac:dyDescent="0.25">
      <c r="A109" s="31">
        <f t="shared" si="7"/>
        <v>100</v>
      </c>
      <c r="B109" s="28" t="s">
        <v>164</v>
      </c>
      <c r="C109" s="27" t="s">
        <v>311</v>
      </c>
      <c r="D109" s="28" t="s">
        <v>72</v>
      </c>
      <c r="E109" s="29" t="s">
        <v>50</v>
      </c>
      <c r="F109" s="27" t="s">
        <v>312</v>
      </c>
      <c r="G109" s="30">
        <v>47200</v>
      </c>
      <c r="H109" s="30">
        <f t="shared" si="4"/>
        <v>47200</v>
      </c>
      <c r="I109" s="30">
        <f t="shared" si="5"/>
        <v>0</v>
      </c>
      <c r="J109" s="30" t="s">
        <v>26</v>
      </c>
      <c r="K109" s="28">
        <f t="shared" si="6"/>
        <v>45014</v>
      </c>
    </row>
    <row r="110" spans="1:11" s="22" customFormat="1" ht="78.75" x14ac:dyDescent="0.25">
      <c r="A110" s="31">
        <f t="shared" si="7"/>
        <v>101</v>
      </c>
      <c r="B110" s="28" t="s">
        <v>192</v>
      </c>
      <c r="C110" s="27" t="s">
        <v>464</v>
      </c>
      <c r="D110" s="28" t="s">
        <v>93</v>
      </c>
      <c r="E110" s="29" t="s">
        <v>64</v>
      </c>
      <c r="F110" s="27" t="s">
        <v>465</v>
      </c>
      <c r="G110" s="30">
        <v>145509.12</v>
      </c>
      <c r="H110" s="30">
        <f t="shared" si="4"/>
        <v>145509.12</v>
      </c>
      <c r="I110" s="30">
        <f t="shared" si="5"/>
        <v>0</v>
      </c>
      <c r="J110" s="30" t="s">
        <v>26</v>
      </c>
      <c r="K110" s="28">
        <f t="shared" si="6"/>
        <v>45015</v>
      </c>
    </row>
    <row r="111" spans="1:11" s="22" customFormat="1" ht="78.75" x14ac:dyDescent="0.25">
      <c r="A111" s="31">
        <f t="shared" si="7"/>
        <v>102</v>
      </c>
      <c r="B111" s="28" t="s">
        <v>192</v>
      </c>
      <c r="C111" s="27" t="s">
        <v>464</v>
      </c>
      <c r="D111" s="28" t="s">
        <v>72</v>
      </c>
      <c r="E111" s="29" t="s">
        <v>64</v>
      </c>
      <c r="F111" s="27" t="s">
        <v>465</v>
      </c>
      <c r="G111" s="30">
        <v>106992</v>
      </c>
      <c r="H111" s="30">
        <f t="shared" si="4"/>
        <v>106992</v>
      </c>
      <c r="I111" s="30">
        <f t="shared" si="5"/>
        <v>0</v>
      </c>
      <c r="J111" s="30" t="s">
        <v>26</v>
      </c>
      <c r="K111" s="28">
        <f t="shared" si="6"/>
        <v>45015</v>
      </c>
    </row>
    <row r="112" spans="1:11" s="22" customFormat="1" ht="98.25" customHeight="1" x14ac:dyDescent="0.25">
      <c r="A112" s="31">
        <f t="shared" si="7"/>
        <v>103</v>
      </c>
      <c r="B112" s="28" t="s">
        <v>192</v>
      </c>
      <c r="C112" s="27" t="s">
        <v>193</v>
      </c>
      <c r="D112" s="28" t="s">
        <v>104</v>
      </c>
      <c r="E112" s="29" t="s">
        <v>194</v>
      </c>
      <c r="F112" s="27" t="s">
        <v>195</v>
      </c>
      <c r="G112" s="30">
        <v>38228.21</v>
      </c>
      <c r="H112" s="30">
        <f t="shared" si="4"/>
        <v>38228.21</v>
      </c>
      <c r="I112" s="30">
        <f t="shared" si="5"/>
        <v>0</v>
      </c>
      <c r="J112" s="30" t="s">
        <v>26</v>
      </c>
      <c r="K112" s="28">
        <f t="shared" si="6"/>
        <v>45015</v>
      </c>
    </row>
    <row r="113" spans="1:11" s="22" customFormat="1" ht="98.25" customHeight="1" x14ac:dyDescent="0.25">
      <c r="A113" s="31">
        <f t="shared" si="7"/>
        <v>104</v>
      </c>
      <c r="B113" s="28" t="s">
        <v>192</v>
      </c>
      <c r="C113" s="27" t="s">
        <v>212</v>
      </c>
      <c r="D113" s="28" t="s">
        <v>72</v>
      </c>
      <c r="E113" s="29" t="s">
        <v>38</v>
      </c>
      <c r="F113" s="27" t="s">
        <v>213</v>
      </c>
      <c r="G113" s="30">
        <v>64339.85</v>
      </c>
      <c r="H113" s="30">
        <f t="shared" si="4"/>
        <v>64339.85</v>
      </c>
      <c r="I113" s="30">
        <f t="shared" si="5"/>
        <v>0</v>
      </c>
      <c r="J113" s="30" t="s">
        <v>26</v>
      </c>
      <c r="K113" s="28">
        <f t="shared" si="6"/>
        <v>45015</v>
      </c>
    </row>
    <row r="114" spans="1:11" s="22" customFormat="1" ht="91.5" customHeight="1" x14ac:dyDescent="0.25">
      <c r="A114" s="31">
        <f t="shared" si="7"/>
        <v>105</v>
      </c>
      <c r="B114" s="28" t="s">
        <v>192</v>
      </c>
      <c r="C114" s="27" t="s">
        <v>449</v>
      </c>
      <c r="D114" s="28" t="s">
        <v>140</v>
      </c>
      <c r="E114" s="29" t="s">
        <v>59</v>
      </c>
      <c r="F114" s="27" t="s">
        <v>450</v>
      </c>
      <c r="G114" s="30">
        <v>33500</v>
      </c>
      <c r="H114" s="30">
        <f t="shared" si="4"/>
        <v>33500</v>
      </c>
      <c r="I114" s="30">
        <f t="shared" si="5"/>
        <v>0</v>
      </c>
      <c r="J114" s="30" t="s">
        <v>26</v>
      </c>
      <c r="K114" s="28">
        <f t="shared" si="6"/>
        <v>45015</v>
      </c>
    </row>
    <row r="115" spans="1:11" s="22" customFormat="1" ht="96" customHeight="1" x14ac:dyDescent="0.25">
      <c r="A115" s="31">
        <f t="shared" si="7"/>
        <v>106</v>
      </c>
      <c r="B115" s="28" t="s">
        <v>159</v>
      </c>
      <c r="C115" s="27" t="s">
        <v>394</v>
      </c>
      <c r="D115" s="28" t="s">
        <v>1</v>
      </c>
      <c r="E115" s="29" t="s">
        <v>53</v>
      </c>
      <c r="F115" s="27" t="s">
        <v>395</v>
      </c>
      <c r="G115" s="30">
        <v>85052.95</v>
      </c>
      <c r="H115" s="30">
        <f t="shared" si="4"/>
        <v>85052.95</v>
      </c>
      <c r="I115" s="30">
        <f t="shared" si="5"/>
        <v>0</v>
      </c>
      <c r="J115" s="30" t="s">
        <v>26</v>
      </c>
      <c r="K115" s="28">
        <f t="shared" si="6"/>
        <v>45016</v>
      </c>
    </row>
    <row r="116" spans="1:11" s="22" customFormat="1" ht="93" customHeight="1" x14ac:dyDescent="0.25">
      <c r="A116" s="31">
        <f t="shared" si="7"/>
        <v>107</v>
      </c>
      <c r="B116" s="28" t="s">
        <v>159</v>
      </c>
      <c r="C116" s="27" t="s">
        <v>398</v>
      </c>
      <c r="D116" s="28" t="s">
        <v>130</v>
      </c>
      <c r="E116" s="29" t="s">
        <v>399</v>
      </c>
      <c r="F116" s="27" t="s">
        <v>400</v>
      </c>
      <c r="G116" s="30">
        <v>6791613.7999999998</v>
      </c>
      <c r="H116" s="30">
        <f t="shared" si="4"/>
        <v>6791613.7999999998</v>
      </c>
      <c r="I116" s="30">
        <f t="shared" si="5"/>
        <v>0</v>
      </c>
      <c r="J116" s="30" t="s">
        <v>26</v>
      </c>
      <c r="K116" s="28">
        <f t="shared" si="6"/>
        <v>45016</v>
      </c>
    </row>
    <row r="117" spans="1:11" s="22" customFormat="1" ht="121.5" customHeight="1" x14ac:dyDescent="0.25">
      <c r="A117" s="31">
        <f t="shared" si="7"/>
        <v>108</v>
      </c>
      <c r="B117" s="28" t="s">
        <v>159</v>
      </c>
      <c r="C117" s="27" t="s">
        <v>160</v>
      </c>
      <c r="D117" s="28" t="s">
        <v>152</v>
      </c>
      <c r="E117" s="29" t="s">
        <v>2</v>
      </c>
      <c r="F117" s="27" t="s">
        <v>161</v>
      </c>
      <c r="G117" s="30">
        <v>752918.2</v>
      </c>
      <c r="H117" s="30">
        <f t="shared" si="4"/>
        <v>752918.2</v>
      </c>
      <c r="I117" s="30">
        <f t="shared" si="5"/>
        <v>0</v>
      </c>
      <c r="J117" s="30" t="s">
        <v>26</v>
      </c>
      <c r="K117" s="28">
        <f t="shared" si="6"/>
        <v>45016</v>
      </c>
    </row>
    <row r="118" spans="1:11" s="22" customFormat="1" ht="120" customHeight="1" x14ac:dyDescent="0.25">
      <c r="A118" s="31">
        <f t="shared" si="7"/>
        <v>109</v>
      </c>
      <c r="B118" s="28" t="s">
        <v>159</v>
      </c>
      <c r="C118" s="27" t="s">
        <v>162</v>
      </c>
      <c r="D118" s="28" t="s">
        <v>152</v>
      </c>
      <c r="E118" s="29" t="s">
        <v>2</v>
      </c>
      <c r="F118" s="27" t="s">
        <v>163</v>
      </c>
      <c r="G118" s="30">
        <v>30269.84</v>
      </c>
      <c r="H118" s="30">
        <f t="shared" si="4"/>
        <v>30269.84</v>
      </c>
      <c r="I118" s="30">
        <f t="shared" si="5"/>
        <v>0</v>
      </c>
      <c r="J118" s="30" t="s">
        <v>26</v>
      </c>
      <c r="K118" s="28">
        <f t="shared" si="6"/>
        <v>45016</v>
      </c>
    </row>
    <row r="119" spans="1:11" s="22" customFormat="1" ht="126" customHeight="1" x14ac:dyDescent="0.25">
      <c r="A119" s="31">
        <f t="shared" si="7"/>
        <v>110</v>
      </c>
      <c r="B119" s="28" t="s">
        <v>159</v>
      </c>
      <c r="C119" s="27" t="s">
        <v>409</v>
      </c>
      <c r="D119" s="28" t="s">
        <v>88</v>
      </c>
      <c r="E119" s="29" t="s">
        <v>55</v>
      </c>
      <c r="F119" s="27" t="s">
        <v>410</v>
      </c>
      <c r="G119" s="30">
        <v>13285</v>
      </c>
      <c r="H119" s="30">
        <f t="shared" si="4"/>
        <v>13285</v>
      </c>
      <c r="I119" s="30">
        <f t="shared" si="5"/>
        <v>0</v>
      </c>
      <c r="J119" s="30" t="s">
        <v>26</v>
      </c>
      <c r="K119" s="28">
        <f t="shared" si="6"/>
        <v>45016</v>
      </c>
    </row>
    <row r="120" spans="1:11" s="22" customFormat="1" ht="125.25" customHeight="1" x14ac:dyDescent="0.25">
      <c r="A120" s="31">
        <f t="shared" si="7"/>
        <v>111</v>
      </c>
      <c r="B120" s="28" t="s">
        <v>159</v>
      </c>
      <c r="C120" s="27" t="s">
        <v>409</v>
      </c>
      <c r="D120" s="28" t="s">
        <v>89</v>
      </c>
      <c r="E120" s="29" t="s">
        <v>55</v>
      </c>
      <c r="F120" s="27" t="s">
        <v>410</v>
      </c>
      <c r="G120" s="30">
        <v>30235</v>
      </c>
      <c r="H120" s="30">
        <f t="shared" si="4"/>
        <v>30235</v>
      </c>
      <c r="I120" s="30">
        <f t="shared" si="5"/>
        <v>0</v>
      </c>
      <c r="J120" s="30" t="s">
        <v>26</v>
      </c>
      <c r="K120" s="28">
        <f t="shared" si="6"/>
        <v>45016</v>
      </c>
    </row>
    <row r="121" spans="1:11" s="22" customFormat="1" ht="91.5" customHeight="1" x14ac:dyDescent="0.25">
      <c r="A121" s="31">
        <f t="shared" si="7"/>
        <v>112</v>
      </c>
      <c r="B121" s="28" t="s">
        <v>159</v>
      </c>
      <c r="C121" s="27" t="s">
        <v>409</v>
      </c>
      <c r="D121" s="28" t="s">
        <v>152</v>
      </c>
      <c r="E121" s="29" t="s">
        <v>55</v>
      </c>
      <c r="F121" s="27" t="s">
        <v>410</v>
      </c>
      <c r="G121" s="30">
        <v>27770</v>
      </c>
      <c r="H121" s="30">
        <f t="shared" si="4"/>
        <v>27770</v>
      </c>
      <c r="I121" s="30">
        <f t="shared" si="5"/>
        <v>0</v>
      </c>
      <c r="J121" s="30" t="s">
        <v>26</v>
      </c>
      <c r="K121" s="28">
        <f t="shared" si="6"/>
        <v>45016</v>
      </c>
    </row>
    <row r="122" spans="1:11" s="22" customFormat="1" ht="117.75" customHeight="1" x14ac:dyDescent="0.25">
      <c r="A122" s="31">
        <f t="shared" si="7"/>
        <v>113</v>
      </c>
      <c r="B122" s="28" t="s">
        <v>159</v>
      </c>
      <c r="C122" s="27" t="s">
        <v>406</v>
      </c>
      <c r="D122" s="28" t="s">
        <v>80</v>
      </c>
      <c r="E122" s="29" t="s">
        <v>407</v>
      </c>
      <c r="F122" s="27" t="s">
        <v>408</v>
      </c>
      <c r="G122" s="30">
        <v>29000.01</v>
      </c>
      <c r="H122" s="30">
        <f t="shared" si="4"/>
        <v>29000.01</v>
      </c>
      <c r="I122" s="30">
        <f t="shared" si="5"/>
        <v>0</v>
      </c>
      <c r="J122" s="30" t="s">
        <v>26</v>
      </c>
      <c r="K122" s="28">
        <f t="shared" si="6"/>
        <v>45016</v>
      </c>
    </row>
    <row r="123" spans="1:11" s="22" customFormat="1" ht="153" customHeight="1" x14ac:dyDescent="0.25">
      <c r="A123" s="31">
        <f t="shared" si="7"/>
        <v>114</v>
      </c>
      <c r="B123" s="28" t="s">
        <v>168</v>
      </c>
      <c r="C123" s="27" t="s">
        <v>471</v>
      </c>
      <c r="D123" s="28" t="s">
        <v>70</v>
      </c>
      <c r="E123" s="29" t="s">
        <v>472</v>
      </c>
      <c r="F123" s="27" t="s">
        <v>473</v>
      </c>
      <c r="G123" s="30">
        <v>32340</v>
      </c>
      <c r="H123" s="30">
        <f t="shared" si="4"/>
        <v>32340</v>
      </c>
      <c r="I123" s="30">
        <f t="shared" si="5"/>
        <v>0</v>
      </c>
      <c r="J123" s="30" t="s">
        <v>26</v>
      </c>
      <c r="K123" s="28">
        <f t="shared" si="6"/>
        <v>45017</v>
      </c>
    </row>
    <row r="124" spans="1:11" s="22" customFormat="1" ht="150.75" customHeight="1" x14ac:dyDescent="0.25">
      <c r="A124" s="31">
        <f t="shared" si="7"/>
        <v>115</v>
      </c>
      <c r="B124" s="28" t="s">
        <v>168</v>
      </c>
      <c r="C124" s="27" t="s">
        <v>468</v>
      </c>
      <c r="D124" s="28" t="s">
        <v>5</v>
      </c>
      <c r="E124" s="29" t="s">
        <v>469</v>
      </c>
      <c r="F124" s="27" t="s">
        <v>470</v>
      </c>
      <c r="G124" s="30">
        <v>236531</v>
      </c>
      <c r="H124" s="30">
        <f t="shared" si="4"/>
        <v>236531</v>
      </c>
      <c r="I124" s="30">
        <f t="shared" si="5"/>
        <v>0</v>
      </c>
      <c r="J124" s="30" t="s">
        <v>26</v>
      </c>
      <c r="K124" s="28">
        <f t="shared" si="6"/>
        <v>45017</v>
      </c>
    </row>
    <row r="125" spans="1:11" s="22" customFormat="1" ht="94.5" customHeight="1" x14ac:dyDescent="0.25">
      <c r="A125" s="31">
        <f t="shared" si="7"/>
        <v>116</v>
      </c>
      <c r="B125" s="28" t="s">
        <v>168</v>
      </c>
      <c r="C125" s="27" t="s">
        <v>468</v>
      </c>
      <c r="D125" s="28" t="s">
        <v>72</v>
      </c>
      <c r="E125" s="29" t="s">
        <v>469</v>
      </c>
      <c r="F125" s="27" t="s">
        <v>470</v>
      </c>
      <c r="G125" s="30">
        <v>86140</v>
      </c>
      <c r="H125" s="30">
        <f t="shared" si="4"/>
        <v>86140</v>
      </c>
      <c r="I125" s="30">
        <f t="shared" si="5"/>
        <v>0</v>
      </c>
      <c r="J125" s="30" t="s">
        <v>26</v>
      </c>
      <c r="K125" s="28">
        <f t="shared" si="6"/>
        <v>45017</v>
      </c>
    </row>
    <row r="126" spans="1:11" s="22" customFormat="1" ht="131.25" customHeight="1" x14ac:dyDescent="0.25">
      <c r="A126" s="31">
        <f t="shared" si="7"/>
        <v>117</v>
      </c>
      <c r="B126" s="28" t="s">
        <v>168</v>
      </c>
      <c r="C126" s="27" t="s">
        <v>243</v>
      </c>
      <c r="D126" s="28" t="s">
        <v>89</v>
      </c>
      <c r="E126" s="29" t="s">
        <v>39</v>
      </c>
      <c r="F126" s="27" t="s">
        <v>40</v>
      </c>
      <c r="G126" s="30">
        <v>65780</v>
      </c>
      <c r="H126" s="30">
        <f t="shared" si="4"/>
        <v>65780</v>
      </c>
      <c r="I126" s="30">
        <f t="shared" si="5"/>
        <v>0</v>
      </c>
      <c r="J126" s="30" t="s">
        <v>26</v>
      </c>
      <c r="K126" s="28">
        <f t="shared" si="6"/>
        <v>45017</v>
      </c>
    </row>
    <row r="127" spans="1:11" s="22" customFormat="1" ht="141.75" customHeight="1" x14ac:dyDescent="0.25">
      <c r="A127" s="31">
        <f t="shared" si="7"/>
        <v>118</v>
      </c>
      <c r="B127" s="28" t="s">
        <v>168</v>
      </c>
      <c r="C127" s="27" t="s">
        <v>259</v>
      </c>
      <c r="D127" s="28" t="s">
        <v>90</v>
      </c>
      <c r="E127" s="29" t="s">
        <v>43</v>
      </c>
      <c r="F127" s="27" t="s">
        <v>44</v>
      </c>
      <c r="G127" s="30">
        <v>14012.5</v>
      </c>
      <c r="H127" s="30">
        <f t="shared" si="4"/>
        <v>14012.5</v>
      </c>
      <c r="I127" s="30">
        <f t="shared" si="5"/>
        <v>0</v>
      </c>
      <c r="J127" s="30" t="s">
        <v>26</v>
      </c>
      <c r="K127" s="28">
        <f t="shared" si="6"/>
        <v>45017</v>
      </c>
    </row>
    <row r="128" spans="1:11" s="22" customFormat="1" ht="127.5" customHeight="1" x14ac:dyDescent="0.25">
      <c r="A128" s="31">
        <f t="shared" si="7"/>
        <v>119</v>
      </c>
      <c r="B128" s="28" t="s">
        <v>168</v>
      </c>
      <c r="C128" s="27" t="s">
        <v>309</v>
      </c>
      <c r="D128" s="28" t="s">
        <v>94</v>
      </c>
      <c r="E128" s="29" t="s">
        <v>49</v>
      </c>
      <c r="F128" s="27" t="s">
        <v>310</v>
      </c>
      <c r="G128" s="30">
        <v>38007.800000000003</v>
      </c>
      <c r="H128" s="30">
        <f t="shared" si="4"/>
        <v>38007.800000000003</v>
      </c>
      <c r="I128" s="30">
        <f t="shared" si="5"/>
        <v>0</v>
      </c>
      <c r="J128" s="30" t="s">
        <v>26</v>
      </c>
      <c r="K128" s="28">
        <f t="shared" si="6"/>
        <v>45017</v>
      </c>
    </row>
    <row r="129" spans="1:11" s="22" customFormat="1" ht="105.75" customHeight="1" x14ac:dyDescent="0.25">
      <c r="A129" s="31">
        <f t="shared" si="7"/>
        <v>120</v>
      </c>
      <c r="B129" s="28" t="s">
        <v>168</v>
      </c>
      <c r="C129" s="27" t="s">
        <v>458</v>
      </c>
      <c r="D129" s="28" t="s">
        <v>70</v>
      </c>
      <c r="E129" s="29" t="s">
        <v>63</v>
      </c>
      <c r="F129" s="27" t="s">
        <v>459</v>
      </c>
      <c r="G129" s="30">
        <v>45666</v>
      </c>
      <c r="H129" s="30">
        <f t="shared" si="4"/>
        <v>45666</v>
      </c>
      <c r="I129" s="30">
        <f t="shared" si="5"/>
        <v>0</v>
      </c>
      <c r="J129" s="30" t="s">
        <v>26</v>
      </c>
      <c r="K129" s="28">
        <f t="shared" si="6"/>
        <v>45017</v>
      </c>
    </row>
    <row r="130" spans="1:11" s="22" customFormat="1" ht="130.5" customHeight="1" x14ac:dyDescent="0.25">
      <c r="A130" s="31">
        <f t="shared" si="7"/>
        <v>121</v>
      </c>
      <c r="B130" s="28" t="s">
        <v>168</v>
      </c>
      <c r="C130" s="27" t="s">
        <v>513</v>
      </c>
      <c r="D130" s="28" t="s">
        <v>94</v>
      </c>
      <c r="E130" s="29" t="s">
        <v>69</v>
      </c>
      <c r="F130" s="27" t="s">
        <v>514</v>
      </c>
      <c r="G130" s="30">
        <v>22605.5</v>
      </c>
      <c r="H130" s="30">
        <f t="shared" si="4"/>
        <v>22605.5</v>
      </c>
      <c r="I130" s="30">
        <f t="shared" si="5"/>
        <v>0</v>
      </c>
      <c r="J130" s="30" t="s">
        <v>26</v>
      </c>
      <c r="K130" s="28">
        <f t="shared" si="6"/>
        <v>45017</v>
      </c>
    </row>
    <row r="131" spans="1:11" s="22" customFormat="1" ht="126" x14ac:dyDescent="0.25">
      <c r="A131" s="31">
        <f t="shared" si="7"/>
        <v>122</v>
      </c>
      <c r="B131" s="28" t="s">
        <v>168</v>
      </c>
      <c r="C131" s="27" t="s">
        <v>509</v>
      </c>
      <c r="D131" s="28" t="s">
        <v>94</v>
      </c>
      <c r="E131" s="29" t="s">
        <v>69</v>
      </c>
      <c r="F131" s="27" t="s">
        <v>510</v>
      </c>
      <c r="G131" s="30">
        <v>42210</v>
      </c>
      <c r="H131" s="30">
        <f t="shared" si="4"/>
        <v>42210</v>
      </c>
      <c r="I131" s="30">
        <f t="shared" si="5"/>
        <v>0</v>
      </c>
      <c r="J131" s="30" t="s">
        <v>26</v>
      </c>
      <c r="K131" s="28">
        <f t="shared" si="6"/>
        <v>45017</v>
      </c>
    </row>
    <row r="132" spans="1:11" s="22" customFormat="1" ht="110.25" x14ac:dyDescent="0.25">
      <c r="A132" s="31">
        <f t="shared" si="7"/>
        <v>123</v>
      </c>
      <c r="B132" s="28" t="s">
        <v>168</v>
      </c>
      <c r="C132" s="27" t="s">
        <v>208</v>
      </c>
      <c r="D132" s="28" t="s">
        <v>140</v>
      </c>
      <c r="E132" s="29" t="s">
        <v>10</v>
      </c>
      <c r="F132" s="27" t="s">
        <v>209</v>
      </c>
      <c r="G132" s="30">
        <v>218217.79</v>
      </c>
      <c r="H132" s="30">
        <f t="shared" si="4"/>
        <v>218217.79</v>
      </c>
      <c r="I132" s="30">
        <f t="shared" si="5"/>
        <v>0</v>
      </c>
      <c r="J132" s="30" t="s">
        <v>26</v>
      </c>
      <c r="K132" s="28">
        <f t="shared" si="6"/>
        <v>45017</v>
      </c>
    </row>
    <row r="133" spans="1:11" s="22" customFormat="1" ht="126" x14ac:dyDescent="0.25">
      <c r="A133" s="31">
        <f t="shared" si="7"/>
        <v>124</v>
      </c>
      <c r="B133" s="28" t="s">
        <v>168</v>
      </c>
      <c r="C133" s="27" t="s">
        <v>231</v>
      </c>
      <c r="D133" s="28" t="s">
        <v>78</v>
      </c>
      <c r="E133" s="29" t="s">
        <v>232</v>
      </c>
      <c r="F133" s="27" t="s">
        <v>233</v>
      </c>
      <c r="G133" s="30">
        <v>137200</v>
      </c>
      <c r="H133" s="30">
        <f t="shared" si="4"/>
        <v>137200</v>
      </c>
      <c r="I133" s="30">
        <f t="shared" si="5"/>
        <v>0</v>
      </c>
      <c r="J133" s="30" t="s">
        <v>26</v>
      </c>
      <c r="K133" s="28">
        <f t="shared" si="6"/>
        <v>45017</v>
      </c>
    </row>
    <row r="134" spans="1:11" s="22" customFormat="1" ht="126" x14ac:dyDescent="0.25">
      <c r="A134" s="31">
        <f t="shared" si="7"/>
        <v>125</v>
      </c>
      <c r="B134" s="28" t="s">
        <v>168</v>
      </c>
      <c r="C134" s="27" t="s">
        <v>231</v>
      </c>
      <c r="D134" s="28" t="s">
        <v>85</v>
      </c>
      <c r="E134" s="29" t="s">
        <v>232</v>
      </c>
      <c r="F134" s="27" t="s">
        <v>233</v>
      </c>
      <c r="G134" s="30">
        <v>115800</v>
      </c>
      <c r="H134" s="30">
        <f t="shared" si="4"/>
        <v>115800</v>
      </c>
      <c r="I134" s="30">
        <f t="shared" si="5"/>
        <v>0</v>
      </c>
      <c r="J134" s="30" t="s">
        <v>26</v>
      </c>
      <c r="K134" s="28">
        <f t="shared" si="6"/>
        <v>45017</v>
      </c>
    </row>
    <row r="135" spans="1:11" s="22" customFormat="1" ht="78.75" x14ac:dyDescent="0.25">
      <c r="A135" s="31">
        <f t="shared" si="7"/>
        <v>126</v>
      </c>
      <c r="B135" s="28" t="s">
        <v>168</v>
      </c>
      <c r="C135" s="27" t="s">
        <v>169</v>
      </c>
      <c r="D135" s="28" t="s">
        <v>152</v>
      </c>
      <c r="E135" s="29" t="s">
        <v>2</v>
      </c>
      <c r="F135" s="27" t="s">
        <v>170</v>
      </c>
      <c r="G135" s="30">
        <v>1662310.27</v>
      </c>
      <c r="H135" s="30">
        <f t="shared" si="4"/>
        <v>1662310.27</v>
      </c>
      <c r="I135" s="30">
        <f t="shared" si="5"/>
        <v>0</v>
      </c>
      <c r="J135" s="30" t="s">
        <v>26</v>
      </c>
      <c r="K135" s="28">
        <f t="shared" si="6"/>
        <v>45017</v>
      </c>
    </row>
    <row r="136" spans="1:11" s="22" customFormat="1" ht="110.25" x14ac:dyDescent="0.25">
      <c r="A136" s="31">
        <f t="shared" si="7"/>
        <v>127</v>
      </c>
      <c r="B136" s="28" t="s">
        <v>121</v>
      </c>
      <c r="C136" s="27" t="s">
        <v>122</v>
      </c>
      <c r="D136" s="28" t="s">
        <v>123</v>
      </c>
      <c r="E136" s="29" t="s">
        <v>124</v>
      </c>
      <c r="F136" s="27" t="s">
        <v>125</v>
      </c>
      <c r="G136" s="30">
        <v>25000</v>
      </c>
      <c r="H136" s="30">
        <f t="shared" si="4"/>
        <v>25000</v>
      </c>
      <c r="I136" s="30">
        <f t="shared" si="5"/>
        <v>0</v>
      </c>
      <c r="J136" s="30" t="s">
        <v>26</v>
      </c>
      <c r="K136" s="28">
        <f t="shared" si="6"/>
        <v>45020</v>
      </c>
    </row>
    <row r="137" spans="1:11" s="22" customFormat="1" ht="126" x14ac:dyDescent="0.25">
      <c r="A137" s="31">
        <f t="shared" si="7"/>
        <v>128</v>
      </c>
      <c r="B137" s="28" t="s">
        <v>121</v>
      </c>
      <c r="C137" s="27" t="s">
        <v>499</v>
      </c>
      <c r="D137" s="28" t="s">
        <v>3</v>
      </c>
      <c r="E137" s="29" t="s">
        <v>68</v>
      </c>
      <c r="F137" s="27" t="s">
        <v>500</v>
      </c>
      <c r="G137" s="30">
        <v>443149</v>
      </c>
      <c r="H137" s="30">
        <f t="shared" si="4"/>
        <v>443149</v>
      </c>
      <c r="I137" s="30">
        <f t="shared" si="5"/>
        <v>0</v>
      </c>
      <c r="J137" s="30" t="s">
        <v>26</v>
      </c>
      <c r="K137" s="28">
        <f t="shared" si="6"/>
        <v>45020</v>
      </c>
    </row>
    <row r="138" spans="1:11" s="22" customFormat="1" ht="126" x14ac:dyDescent="0.25">
      <c r="A138" s="31">
        <f t="shared" si="7"/>
        <v>129</v>
      </c>
      <c r="B138" s="28" t="s">
        <v>121</v>
      </c>
      <c r="C138" s="27" t="s">
        <v>401</v>
      </c>
      <c r="D138" s="28" t="s">
        <v>87</v>
      </c>
      <c r="E138" s="29" t="s">
        <v>54</v>
      </c>
      <c r="F138" s="27" t="s">
        <v>402</v>
      </c>
      <c r="G138" s="30">
        <v>701250.4</v>
      </c>
      <c r="H138" s="30">
        <f t="shared" ref="H138:H201" si="8">+G138</f>
        <v>701250.4</v>
      </c>
      <c r="I138" s="30">
        <f t="shared" ref="I138:I201" si="9">+G138-H138</f>
        <v>0</v>
      </c>
      <c r="J138" s="30" t="s">
        <v>26</v>
      </c>
      <c r="K138" s="28">
        <f t="shared" ref="K138:K201" si="10">+B138+15</f>
        <v>45020</v>
      </c>
    </row>
    <row r="139" spans="1:11" s="22" customFormat="1" ht="94.5" x14ac:dyDescent="0.25">
      <c r="A139" s="31">
        <f t="shared" si="7"/>
        <v>130</v>
      </c>
      <c r="B139" s="28" t="s">
        <v>121</v>
      </c>
      <c r="C139" s="27" t="s">
        <v>505</v>
      </c>
      <c r="D139" s="28" t="s">
        <v>94</v>
      </c>
      <c r="E139" s="29" t="s">
        <v>69</v>
      </c>
      <c r="F139" s="27" t="s">
        <v>506</v>
      </c>
      <c r="G139" s="30">
        <v>37153.550000000003</v>
      </c>
      <c r="H139" s="30">
        <f t="shared" si="8"/>
        <v>37153.550000000003</v>
      </c>
      <c r="I139" s="30">
        <f t="shared" si="9"/>
        <v>0</v>
      </c>
      <c r="J139" s="30" t="s">
        <v>26</v>
      </c>
      <c r="K139" s="28">
        <f t="shared" si="10"/>
        <v>45020</v>
      </c>
    </row>
    <row r="140" spans="1:11" s="22" customFormat="1" ht="110.25" x14ac:dyDescent="0.25">
      <c r="A140" s="31">
        <f t="shared" ref="A140:A203" si="11">+A139+1</f>
        <v>131</v>
      </c>
      <c r="B140" s="28" t="s">
        <v>121</v>
      </c>
      <c r="C140" s="27" t="s">
        <v>451</v>
      </c>
      <c r="D140" s="28" t="s">
        <v>272</v>
      </c>
      <c r="E140" s="29" t="s">
        <v>60</v>
      </c>
      <c r="F140" s="27" t="s">
        <v>452</v>
      </c>
      <c r="G140" s="30">
        <v>121636.76</v>
      </c>
      <c r="H140" s="30">
        <f t="shared" si="8"/>
        <v>121636.76</v>
      </c>
      <c r="I140" s="30">
        <f t="shared" si="9"/>
        <v>0</v>
      </c>
      <c r="J140" s="30" t="s">
        <v>26</v>
      </c>
      <c r="K140" s="28">
        <f t="shared" si="10"/>
        <v>45020</v>
      </c>
    </row>
    <row r="141" spans="1:11" s="22" customFormat="1" ht="110.25" x14ac:dyDescent="0.25">
      <c r="A141" s="31">
        <f t="shared" si="11"/>
        <v>132</v>
      </c>
      <c r="B141" s="28" t="s">
        <v>121</v>
      </c>
      <c r="C141" s="27" t="s">
        <v>320</v>
      </c>
      <c r="D141" s="28" t="s">
        <v>96</v>
      </c>
      <c r="E141" s="29" t="s">
        <v>51</v>
      </c>
      <c r="F141" s="27" t="s">
        <v>321</v>
      </c>
      <c r="G141" s="30">
        <v>372627.48</v>
      </c>
      <c r="H141" s="30">
        <f t="shared" si="8"/>
        <v>372627.48</v>
      </c>
      <c r="I141" s="30">
        <f t="shared" si="9"/>
        <v>0</v>
      </c>
      <c r="J141" s="30" t="s">
        <v>26</v>
      </c>
      <c r="K141" s="28">
        <f t="shared" si="10"/>
        <v>45020</v>
      </c>
    </row>
    <row r="142" spans="1:11" s="22" customFormat="1" ht="141.75" x14ac:dyDescent="0.25">
      <c r="A142" s="31">
        <f t="shared" si="11"/>
        <v>133</v>
      </c>
      <c r="B142" s="28" t="s">
        <v>201</v>
      </c>
      <c r="C142" s="27" t="s">
        <v>542</v>
      </c>
      <c r="D142" s="28" t="s">
        <v>147</v>
      </c>
      <c r="E142" s="29" t="s">
        <v>543</v>
      </c>
      <c r="F142" s="27" t="s">
        <v>544</v>
      </c>
      <c r="G142" s="30">
        <v>141600</v>
      </c>
      <c r="H142" s="30">
        <f t="shared" si="8"/>
        <v>141600</v>
      </c>
      <c r="I142" s="30">
        <f t="shared" si="9"/>
        <v>0</v>
      </c>
      <c r="J142" s="30" t="s">
        <v>26</v>
      </c>
      <c r="K142" s="28">
        <f t="shared" si="10"/>
        <v>45021</v>
      </c>
    </row>
    <row r="143" spans="1:11" s="22" customFormat="1" ht="126" x14ac:dyDescent="0.25">
      <c r="A143" s="31">
        <f t="shared" si="11"/>
        <v>134</v>
      </c>
      <c r="B143" s="28" t="s">
        <v>201</v>
      </c>
      <c r="C143" s="27" t="s">
        <v>520</v>
      </c>
      <c r="D143" s="28" t="s">
        <v>81</v>
      </c>
      <c r="E143" s="29" t="s">
        <v>521</v>
      </c>
      <c r="F143" s="27" t="s">
        <v>522</v>
      </c>
      <c r="G143" s="30">
        <v>24756.400000000001</v>
      </c>
      <c r="H143" s="30">
        <f t="shared" si="8"/>
        <v>24756.400000000001</v>
      </c>
      <c r="I143" s="30">
        <f t="shared" si="9"/>
        <v>0</v>
      </c>
      <c r="J143" s="30" t="s">
        <v>26</v>
      </c>
      <c r="K143" s="28">
        <f t="shared" si="10"/>
        <v>45021</v>
      </c>
    </row>
    <row r="144" spans="1:11" s="22" customFormat="1" ht="94.5" x14ac:dyDescent="0.25">
      <c r="A144" s="31">
        <f t="shared" si="11"/>
        <v>135</v>
      </c>
      <c r="B144" s="28" t="s">
        <v>201</v>
      </c>
      <c r="C144" s="27" t="s">
        <v>202</v>
      </c>
      <c r="D144" s="28" t="s">
        <v>203</v>
      </c>
      <c r="E144" s="29" t="s">
        <v>204</v>
      </c>
      <c r="F144" s="27" t="s">
        <v>205</v>
      </c>
      <c r="G144" s="30">
        <v>951632.54</v>
      </c>
      <c r="H144" s="30">
        <f t="shared" si="8"/>
        <v>951632.54</v>
      </c>
      <c r="I144" s="30">
        <f t="shared" si="9"/>
        <v>0</v>
      </c>
      <c r="J144" s="30" t="s">
        <v>26</v>
      </c>
      <c r="K144" s="28">
        <f t="shared" si="10"/>
        <v>45021</v>
      </c>
    </row>
    <row r="145" spans="1:11" s="22" customFormat="1" ht="94.5" x14ac:dyDescent="0.25">
      <c r="A145" s="31">
        <f t="shared" si="11"/>
        <v>136</v>
      </c>
      <c r="B145" s="28" t="s">
        <v>201</v>
      </c>
      <c r="C145" s="27" t="s">
        <v>313</v>
      </c>
      <c r="D145" s="28" t="s">
        <v>81</v>
      </c>
      <c r="E145" s="29" t="s">
        <v>50</v>
      </c>
      <c r="F145" s="27" t="s">
        <v>314</v>
      </c>
      <c r="G145" s="30">
        <v>163725</v>
      </c>
      <c r="H145" s="30">
        <f t="shared" si="8"/>
        <v>163725</v>
      </c>
      <c r="I145" s="30">
        <f t="shared" si="9"/>
        <v>0</v>
      </c>
      <c r="J145" s="30" t="s">
        <v>26</v>
      </c>
      <c r="K145" s="28">
        <f t="shared" si="10"/>
        <v>45021</v>
      </c>
    </row>
    <row r="146" spans="1:11" s="22" customFormat="1" ht="157.5" x14ac:dyDescent="0.25">
      <c r="A146" s="31">
        <f t="shared" si="11"/>
        <v>137</v>
      </c>
      <c r="B146" s="28" t="s">
        <v>143</v>
      </c>
      <c r="C146" s="27" t="s">
        <v>144</v>
      </c>
      <c r="D146" s="28" t="s">
        <v>106</v>
      </c>
      <c r="E146" s="29" t="s">
        <v>145</v>
      </c>
      <c r="F146" s="27" t="s">
        <v>146</v>
      </c>
      <c r="G146" s="30">
        <v>595561.37</v>
      </c>
      <c r="H146" s="30">
        <f t="shared" si="8"/>
        <v>595561.37</v>
      </c>
      <c r="I146" s="30">
        <f t="shared" si="9"/>
        <v>0</v>
      </c>
      <c r="J146" s="30" t="s">
        <v>26</v>
      </c>
      <c r="K146" s="28">
        <f t="shared" si="10"/>
        <v>45022</v>
      </c>
    </row>
    <row r="147" spans="1:11" s="22" customFormat="1" ht="110.25" x14ac:dyDescent="0.25">
      <c r="A147" s="31">
        <f t="shared" si="11"/>
        <v>138</v>
      </c>
      <c r="B147" s="28" t="s">
        <v>143</v>
      </c>
      <c r="C147" s="27" t="s">
        <v>497</v>
      </c>
      <c r="D147" s="28" t="s">
        <v>92</v>
      </c>
      <c r="E147" s="29" t="s">
        <v>68</v>
      </c>
      <c r="F147" s="27" t="s">
        <v>498</v>
      </c>
      <c r="G147" s="30">
        <v>89916</v>
      </c>
      <c r="H147" s="30">
        <f t="shared" si="8"/>
        <v>89916</v>
      </c>
      <c r="I147" s="30">
        <f t="shared" si="9"/>
        <v>0</v>
      </c>
      <c r="J147" s="30" t="s">
        <v>26</v>
      </c>
      <c r="K147" s="28">
        <f t="shared" si="10"/>
        <v>45022</v>
      </c>
    </row>
    <row r="148" spans="1:11" s="22" customFormat="1" ht="94.5" x14ac:dyDescent="0.25">
      <c r="A148" s="31">
        <f t="shared" si="11"/>
        <v>139</v>
      </c>
      <c r="B148" s="28" t="s">
        <v>143</v>
      </c>
      <c r="C148" s="27" t="s">
        <v>362</v>
      </c>
      <c r="D148" s="28" t="s">
        <v>9</v>
      </c>
      <c r="E148" s="29" t="s">
        <v>53</v>
      </c>
      <c r="F148" s="27" t="s">
        <v>363</v>
      </c>
      <c r="G148" s="30">
        <v>87865.2</v>
      </c>
      <c r="H148" s="30">
        <f t="shared" si="8"/>
        <v>87865.2</v>
      </c>
      <c r="I148" s="30">
        <f t="shared" si="9"/>
        <v>0</v>
      </c>
      <c r="J148" s="30" t="s">
        <v>26</v>
      </c>
      <c r="K148" s="28">
        <f t="shared" si="10"/>
        <v>45022</v>
      </c>
    </row>
    <row r="149" spans="1:11" s="22" customFormat="1" ht="78.75" x14ac:dyDescent="0.25">
      <c r="A149" s="31">
        <f t="shared" si="11"/>
        <v>140</v>
      </c>
      <c r="B149" s="28" t="s">
        <v>143</v>
      </c>
      <c r="C149" s="27" t="s">
        <v>352</v>
      </c>
      <c r="D149" s="28" t="s">
        <v>9</v>
      </c>
      <c r="E149" s="29" t="s">
        <v>53</v>
      </c>
      <c r="F149" s="27" t="s">
        <v>353</v>
      </c>
      <c r="G149" s="30">
        <v>21883.200000000001</v>
      </c>
      <c r="H149" s="30">
        <f t="shared" si="8"/>
        <v>21883.200000000001</v>
      </c>
      <c r="I149" s="30">
        <f t="shared" si="9"/>
        <v>0</v>
      </c>
      <c r="J149" s="30" t="s">
        <v>26</v>
      </c>
      <c r="K149" s="28">
        <f t="shared" si="10"/>
        <v>45022</v>
      </c>
    </row>
    <row r="150" spans="1:11" s="22" customFormat="1" ht="94.5" x14ac:dyDescent="0.25">
      <c r="A150" s="31">
        <f t="shared" si="11"/>
        <v>141</v>
      </c>
      <c r="B150" s="28" t="s">
        <v>143</v>
      </c>
      <c r="C150" s="27" t="s">
        <v>348</v>
      </c>
      <c r="D150" s="28" t="s">
        <v>9</v>
      </c>
      <c r="E150" s="29" t="s">
        <v>53</v>
      </c>
      <c r="F150" s="27" t="s">
        <v>349</v>
      </c>
      <c r="G150" s="30">
        <v>2887.5</v>
      </c>
      <c r="H150" s="30">
        <f t="shared" si="8"/>
        <v>2887.5</v>
      </c>
      <c r="I150" s="30">
        <f t="shared" si="9"/>
        <v>0</v>
      </c>
      <c r="J150" s="30" t="s">
        <v>26</v>
      </c>
      <c r="K150" s="28">
        <f t="shared" si="10"/>
        <v>45022</v>
      </c>
    </row>
    <row r="151" spans="1:11" s="22" customFormat="1" ht="110.25" x14ac:dyDescent="0.25">
      <c r="A151" s="31">
        <f t="shared" si="11"/>
        <v>142</v>
      </c>
      <c r="B151" s="28" t="s">
        <v>143</v>
      </c>
      <c r="C151" s="27" t="s">
        <v>376</v>
      </c>
      <c r="D151" s="28" t="s">
        <v>9</v>
      </c>
      <c r="E151" s="29" t="s">
        <v>53</v>
      </c>
      <c r="F151" s="27" t="s">
        <v>377</v>
      </c>
      <c r="G151" s="30">
        <v>19999.580000000002</v>
      </c>
      <c r="H151" s="30">
        <f t="shared" si="8"/>
        <v>19999.580000000002</v>
      </c>
      <c r="I151" s="30">
        <f t="shared" si="9"/>
        <v>0</v>
      </c>
      <c r="J151" s="30" t="s">
        <v>26</v>
      </c>
      <c r="K151" s="28">
        <f t="shared" si="10"/>
        <v>45022</v>
      </c>
    </row>
    <row r="152" spans="1:11" s="22" customFormat="1" ht="94.5" x14ac:dyDescent="0.25">
      <c r="A152" s="31">
        <f t="shared" si="11"/>
        <v>143</v>
      </c>
      <c r="B152" s="28" t="s">
        <v>143</v>
      </c>
      <c r="C152" s="27" t="s">
        <v>356</v>
      </c>
      <c r="D152" s="28" t="s">
        <v>9</v>
      </c>
      <c r="E152" s="29" t="s">
        <v>53</v>
      </c>
      <c r="F152" s="27" t="s">
        <v>357</v>
      </c>
      <c r="G152" s="30">
        <v>6437.5</v>
      </c>
      <c r="H152" s="30">
        <f t="shared" si="8"/>
        <v>6437.5</v>
      </c>
      <c r="I152" s="30">
        <f t="shared" si="9"/>
        <v>0</v>
      </c>
      <c r="J152" s="30" t="s">
        <v>26</v>
      </c>
      <c r="K152" s="28">
        <f t="shared" si="10"/>
        <v>45022</v>
      </c>
    </row>
    <row r="153" spans="1:11" s="22" customFormat="1" ht="94.5" x14ac:dyDescent="0.25">
      <c r="A153" s="31">
        <f t="shared" si="11"/>
        <v>144</v>
      </c>
      <c r="B153" s="28" t="s">
        <v>143</v>
      </c>
      <c r="C153" s="27" t="s">
        <v>338</v>
      </c>
      <c r="D153" s="28" t="s">
        <v>9</v>
      </c>
      <c r="E153" s="29" t="s">
        <v>53</v>
      </c>
      <c r="F153" s="27" t="s">
        <v>339</v>
      </c>
      <c r="G153" s="30">
        <v>1912.5</v>
      </c>
      <c r="H153" s="30">
        <f t="shared" si="8"/>
        <v>1912.5</v>
      </c>
      <c r="I153" s="30">
        <f t="shared" si="9"/>
        <v>0</v>
      </c>
      <c r="J153" s="30" t="s">
        <v>26</v>
      </c>
      <c r="K153" s="28">
        <f t="shared" si="10"/>
        <v>45022</v>
      </c>
    </row>
    <row r="154" spans="1:11" s="22" customFormat="1" ht="94.5" x14ac:dyDescent="0.25">
      <c r="A154" s="31">
        <f t="shared" si="11"/>
        <v>145</v>
      </c>
      <c r="B154" s="28" t="s">
        <v>143</v>
      </c>
      <c r="C154" s="27" t="s">
        <v>340</v>
      </c>
      <c r="D154" s="28" t="s">
        <v>9</v>
      </c>
      <c r="E154" s="29" t="s">
        <v>53</v>
      </c>
      <c r="F154" s="27" t="s">
        <v>341</v>
      </c>
      <c r="G154" s="30">
        <v>11931.25</v>
      </c>
      <c r="H154" s="30">
        <f t="shared" si="8"/>
        <v>11931.25</v>
      </c>
      <c r="I154" s="30">
        <f t="shared" si="9"/>
        <v>0</v>
      </c>
      <c r="J154" s="30" t="s">
        <v>26</v>
      </c>
      <c r="K154" s="28">
        <f t="shared" si="10"/>
        <v>45022</v>
      </c>
    </row>
    <row r="155" spans="1:11" s="22" customFormat="1" ht="94.5" x14ac:dyDescent="0.25">
      <c r="A155" s="31">
        <f t="shared" si="11"/>
        <v>146</v>
      </c>
      <c r="B155" s="28" t="s">
        <v>143</v>
      </c>
      <c r="C155" s="27" t="s">
        <v>374</v>
      </c>
      <c r="D155" s="28" t="s">
        <v>1</v>
      </c>
      <c r="E155" s="29" t="s">
        <v>53</v>
      </c>
      <c r="F155" s="27" t="s">
        <v>375</v>
      </c>
      <c r="G155" s="30">
        <v>115225.5</v>
      </c>
      <c r="H155" s="30">
        <f t="shared" si="8"/>
        <v>115225.5</v>
      </c>
      <c r="I155" s="30">
        <f t="shared" si="9"/>
        <v>0</v>
      </c>
      <c r="J155" s="30" t="s">
        <v>26</v>
      </c>
      <c r="K155" s="28">
        <f t="shared" si="10"/>
        <v>45022</v>
      </c>
    </row>
    <row r="156" spans="1:11" s="22" customFormat="1" ht="94.5" x14ac:dyDescent="0.25">
      <c r="A156" s="31">
        <f t="shared" si="11"/>
        <v>147</v>
      </c>
      <c r="B156" s="28" t="s">
        <v>143</v>
      </c>
      <c r="C156" s="27" t="s">
        <v>238</v>
      </c>
      <c r="D156" s="28" t="s">
        <v>86</v>
      </c>
      <c r="E156" s="29" t="s">
        <v>14</v>
      </c>
      <c r="F156" s="27" t="s">
        <v>239</v>
      </c>
      <c r="G156" s="30">
        <v>60500</v>
      </c>
      <c r="H156" s="30">
        <f t="shared" si="8"/>
        <v>60500</v>
      </c>
      <c r="I156" s="30">
        <f t="shared" si="9"/>
        <v>0</v>
      </c>
      <c r="J156" s="30" t="s">
        <v>26</v>
      </c>
      <c r="K156" s="28">
        <f t="shared" si="10"/>
        <v>45022</v>
      </c>
    </row>
    <row r="157" spans="1:11" s="22" customFormat="1" ht="94.5" x14ac:dyDescent="0.25">
      <c r="A157" s="31">
        <f t="shared" si="11"/>
        <v>148</v>
      </c>
      <c r="B157" s="28" t="s">
        <v>143</v>
      </c>
      <c r="C157" s="27" t="s">
        <v>396</v>
      </c>
      <c r="D157" s="28" t="s">
        <v>1</v>
      </c>
      <c r="E157" s="29" t="s">
        <v>53</v>
      </c>
      <c r="F157" s="27" t="s">
        <v>397</v>
      </c>
      <c r="G157" s="30">
        <v>110269.94</v>
      </c>
      <c r="H157" s="30">
        <f t="shared" si="8"/>
        <v>110269.94</v>
      </c>
      <c r="I157" s="30">
        <f t="shared" si="9"/>
        <v>0</v>
      </c>
      <c r="J157" s="30" t="s">
        <v>26</v>
      </c>
      <c r="K157" s="28">
        <f t="shared" si="10"/>
        <v>45022</v>
      </c>
    </row>
    <row r="158" spans="1:11" s="22" customFormat="1" ht="94.5" x14ac:dyDescent="0.25">
      <c r="A158" s="31">
        <f t="shared" si="11"/>
        <v>149</v>
      </c>
      <c r="B158" s="28" t="s">
        <v>325</v>
      </c>
      <c r="C158" s="27" t="s">
        <v>342</v>
      </c>
      <c r="D158" s="28" t="s">
        <v>9</v>
      </c>
      <c r="E158" s="29" t="s">
        <v>53</v>
      </c>
      <c r="F158" s="27" t="s">
        <v>343</v>
      </c>
      <c r="G158" s="30">
        <v>31491.4</v>
      </c>
      <c r="H158" s="30">
        <f t="shared" si="8"/>
        <v>31491.4</v>
      </c>
      <c r="I158" s="30">
        <f t="shared" si="9"/>
        <v>0</v>
      </c>
      <c r="J158" s="30" t="s">
        <v>26</v>
      </c>
      <c r="K158" s="28">
        <f t="shared" si="10"/>
        <v>45023</v>
      </c>
    </row>
    <row r="159" spans="1:11" s="22" customFormat="1" ht="94.5" x14ac:dyDescent="0.25">
      <c r="A159" s="31">
        <f t="shared" si="11"/>
        <v>150</v>
      </c>
      <c r="B159" s="28" t="s">
        <v>325</v>
      </c>
      <c r="C159" s="27" t="s">
        <v>326</v>
      </c>
      <c r="D159" s="28" t="s">
        <v>6</v>
      </c>
      <c r="E159" s="29" t="s">
        <v>52</v>
      </c>
      <c r="F159" s="27" t="s">
        <v>327</v>
      </c>
      <c r="G159" s="30">
        <v>15104</v>
      </c>
      <c r="H159" s="30">
        <f t="shared" si="8"/>
        <v>15104</v>
      </c>
      <c r="I159" s="30">
        <f t="shared" si="9"/>
        <v>0</v>
      </c>
      <c r="J159" s="30" t="s">
        <v>26</v>
      </c>
      <c r="K159" s="28">
        <f t="shared" si="10"/>
        <v>45023</v>
      </c>
    </row>
    <row r="160" spans="1:11" s="22" customFormat="1" ht="94.5" x14ac:dyDescent="0.25">
      <c r="A160" s="31">
        <f t="shared" si="11"/>
        <v>151</v>
      </c>
      <c r="B160" s="28" t="s">
        <v>325</v>
      </c>
      <c r="C160" s="27" t="s">
        <v>326</v>
      </c>
      <c r="D160" s="28" t="s">
        <v>96</v>
      </c>
      <c r="E160" s="29" t="s">
        <v>52</v>
      </c>
      <c r="F160" s="27" t="s">
        <v>327</v>
      </c>
      <c r="G160" s="30">
        <v>6726</v>
      </c>
      <c r="H160" s="30">
        <f t="shared" si="8"/>
        <v>6726</v>
      </c>
      <c r="I160" s="30">
        <f t="shared" si="9"/>
        <v>0</v>
      </c>
      <c r="J160" s="30" t="s">
        <v>26</v>
      </c>
      <c r="K160" s="28">
        <f t="shared" si="10"/>
        <v>45023</v>
      </c>
    </row>
    <row r="161" spans="1:11" s="22" customFormat="1" ht="94.5" x14ac:dyDescent="0.25">
      <c r="A161" s="31">
        <f t="shared" si="11"/>
        <v>152</v>
      </c>
      <c r="B161" s="28" t="s">
        <v>325</v>
      </c>
      <c r="C161" s="27" t="s">
        <v>326</v>
      </c>
      <c r="D161" s="28" t="s">
        <v>9</v>
      </c>
      <c r="E161" s="29" t="s">
        <v>52</v>
      </c>
      <c r="F161" s="27" t="s">
        <v>327</v>
      </c>
      <c r="G161" s="30">
        <v>16638</v>
      </c>
      <c r="H161" s="30">
        <f t="shared" si="8"/>
        <v>16638</v>
      </c>
      <c r="I161" s="30">
        <f t="shared" si="9"/>
        <v>0</v>
      </c>
      <c r="J161" s="30" t="s">
        <v>26</v>
      </c>
      <c r="K161" s="28">
        <f t="shared" si="10"/>
        <v>45023</v>
      </c>
    </row>
    <row r="162" spans="1:11" s="22" customFormat="1" ht="94.5" x14ac:dyDescent="0.25">
      <c r="A162" s="31">
        <f t="shared" si="11"/>
        <v>153</v>
      </c>
      <c r="B162" s="28" t="s">
        <v>325</v>
      </c>
      <c r="C162" s="27" t="s">
        <v>326</v>
      </c>
      <c r="D162" s="28" t="s">
        <v>92</v>
      </c>
      <c r="E162" s="29" t="s">
        <v>52</v>
      </c>
      <c r="F162" s="27" t="s">
        <v>327</v>
      </c>
      <c r="G162" s="30">
        <v>12390</v>
      </c>
      <c r="H162" s="30">
        <f t="shared" si="8"/>
        <v>12390</v>
      </c>
      <c r="I162" s="30">
        <f t="shared" si="9"/>
        <v>0</v>
      </c>
      <c r="J162" s="30" t="s">
        <v>26</v>
      </c>
      <c r="K162" s="28">
        <f t="shared" si="10"/>
        <v>45023</v>
      </c>
    </row>
    <row r="163" spans="1:11" s="22" customFormat="1" ht="94.5" x14ac:dyDescent="0.25">
      <c r="A163" s="31">
        <f t="shared" si="11"/>
        <v>154</v>
      </c>
      <c r="B163" s="28" t="s">
        <v>325</v>
      </c>
      <c r="C163" s="27" t="s">
        <v>378</v>
      </c>
      <c r="D163" s="28" t="s">
        <v>9</v>
      </c>
      <c r="E163" s="29" t="s">
        <v>53</v>
      </c>
      <c r="F163" s="27" t="s">
        <v>379</v>
      </c>
      <c r="G163" s="30">
        <v>36400</v>
      </c>
      <c r="H163" s="30">
        <f t="shared" si="8"/>
        <v>36400</v>
      </c>
      <c r="I163" s="30">
        <f t="shared" si="9"/>
        <v>0</v>
      </c>
      <c r="J163" s="30" t="s">
        <v>26</v>
      </c>
      <c r="K163" s="28">
        <f t="shared" si="10"/>
        <v>45023</v>
      </c>
    </row>
    <row r="164" spans="1:11" s="22" customFormat="1" ht="110.25" x14ac:dyDescent="0.25">
      <c r="A164" s="31">
        <f t="shared" si="11"/>
        <v>155</v>
      </c>
      <c r="B164" s="28" t="s">
        <v>325</v>
      </c>
      <c r="C164" s="27" t="s">
        <v>382</v>
      </c>
      <c r="D164" s="28" t="s">
        <v>1</v>
      </c>
      <c r="E164" s="29" t="s">
        <v>53</v>
      </c>
      <c r="F164" s="27" t="s">
        <v>383</v>
      </c>
      <c r="G164" s="30">
        <v>92350</v>
      </c>
      <c r="H164" s="30">
        <f t="shared" si="8"/>
        <v>92350</v>
      </c>
      <c r="I164" s="30">
        <f t="shared" si="9"/>
        <v>0</v>
      </c>
      <c r="J164" s="30" t="s">
        <v>26</v>
      </c>
      <c r="K164" s="28">
        <f t="shared" si="10"/>
        <v>45023</v>
      </c>
    </row>
    <row r="165" spans="1:11" s="22" customFormat="1" ht="94.5" x14ac:dyDescent="0.25">
      <c r="A165" s="31">
        <f t="shared" si="11"/>
        <v>156</v>
      </c>
      <c r="B165" s="28" t="s">
        <v>325</v>
      </c>
      <c r="C165" s="27" t="s">
        <v>354</v>
      </c>
      <c r="D165" s="28" t="s">
        <v>9</v>
      </c>
      <c r="E165" s="29" t="s">
        <v>53</v>
      </c>
      <c r="F165" s="27" t="s">
        <v>355</v>
      </c>
      <c r="G165" s="30">
        <v>37317.74</v>
      </c>
      <c r="H165" s="30">
        <f t="shared" si="8"/>
        <v>37317.74</v>
      </c>
      <c r="I165" s="30">
        <f t="shared" si="9"/>
        <v>0</v>
      </c>
      <c r="J165" s="30" t="s">
        <v>26</v>
      </c>
      <c r="K165" s="28">
        <f t="shared" si="10"/>
        <v>45023</v>
      </c>
    </row>
    <row r="166" spans="1:11" s="22" customFormat="1" ht="110.25" x14ac:dyDescent="0.25">
      <c r="A166" s="31">
        <f t="shared" si="11"/>
        <v>157</v>
      </c>
      <c r="B166" s="28" t="s">
        <v>325</v>
      </c>
      <c r="C166" s="27" t="s">
        <v>488</v>
      </c>
      <c r="D166" s="28" t="s">
        <v>489</v>
      </c>
      <c r="E166" s="29" t="s">
        <v>67</v>
      </c>
      <c r="F166" s="27" t="s">
        <v>490</v>
      </c>
      <c r="G166" s="30">
        <v>156821.72</v>
      </c>
      <c r="H166" s="30">
        <f t="shared" si="8"/>
        <v>156821.72</v>
      </c>
      <c r="I166" s="30">
        <f t="shared" si="9"/>
        <v>0</v>
      </c>
      <c r="J166" s="30" t="s">
        <v>26</v>
      </c>
      <c r="K166" s="28">
        <f t="shared" si="10"/>
        <v>45023</v>
      </c>
    </row>
    <row r="167" spans="1:11" s="22" customFormat="1" ht="110.25" x14ac:dyDescent="0.25">
      <c r="A167" s="31">
        <f t="shared" si="11"/>
        <v>158</v>
      </c>
      <c r="B167" s="28" t="s">
        <v>325</v>
      </c>
      <c r="C167" s="27" t="s">
        <v>384</v>
      </c>
      <c r="D167" s="28" t="s">
        <v>1</v>
      </c>
      <c r="E167" s="29" t="s">
        <v>53</v>
      </c>
      <c r="F167" s="27" t="s">
        <v>385</v>
      </c>
      <c r="G167" s="30">
        <v>20837.080000000002</v>
      </c>
      <c r="H167" s="30">
        <f t="shared" si="8"/>
        <v>20837.080000000002</v>
      </c>
      <c r="I167" s="30">
        <f t="shared" si="9"/>
        <v>0</v>
      </c>
      <c r="J167" s="30" t="s">
        <v>26</v>
      </c>
      <c r="K167" s="28">
        <f t="shared" si="10"/>
        <v>45023</v>
      </c>
    </row>
    <row r="168" spans="1:11" s="22" customFormat="1" ht="126" x14ac:dyDescent="0.25">
      <c r="A168" s="31">
        <f t="shared" si="11"/>
        <v>159</v>
      </c>
      <c r="B168" s="28" t="s">
        <v>325</v>
      </c>
      <c r="C168" s="27" t="s">
        <v>535</v>
      </c>
      <c r="D168" s="28" t="s">
        <v>70</v>
      </c>
      <c r="E168" s="29" t="s">
        <v>533</v>
      </c>
      <c r="F168" s="27" t="s">
        <v>536</v>
      </c>
      <c r="G168" s="30">
        <v>421446.56</v>
      </c>
      <c r="H168" s="30">
        <f t="shared" si="8"/>
        <v>421446.56</v>
      </c>
      <c r="I168" s="30">
        <f t="shared" si="9"/>
        <v>0</v>
      </c>
      <c r="J168" s="30" t="s">
        <v>26</v>
      </c>
      <c r="K168" s="28">
        <f t="shared" si="10"/>
        <v>45023</v>
      </c>
    </row>
    <row r="169" spans="1:11" s="22" customFormat="1" ht="78.75" x14ac:dyDescent="0.25">
      <c r="A169" s="31">
        <f t="shared" si="11"/>
        <v>160</v>
      </c>
      <c r="B169" s="28" t="s">
        <v>325</v>
      </c>
      <c r="C169" s="27" t="s">
        <v>350</v>
      </c>
      <c r="D169" s="28" t="s">
        <v>9</v>
      </c>
      <c r="E169" s="29" t="s">
        <v>53</v>
      </c>
      <c r="F169" s="27" t="s">
        <v>351</v>
      </c>
      <c r="G169" s="30">
        <v>12600</v>
      </c>
      <c r="H169" s="30">
        <f t="shared" si="8"/>
        <v>12600</v>
      </c>
      <c r="I169" s="30">
        <f t="shared" si="9"/>
        <v>0</v>
      </c>
      <c r="J169" s="30" t="s">
        <v>26</v>
      </c>
      <c r="K169" s="28">
        <f t="shared" si="10"/>
        <v>45023</v>
      </c>
    </row>
    <row r="170" spans="1:11" s="22" customFormat="1" ht="94.5" x14ac:dyDescent="0.25">
      <c r="A170" s="31">
        <f t="shared" si="11"/>
        <v>161</v>
      </c>
      <c r="B170" s="28" t="s">
        <v>325</v>
      </c>
      <c r="C170" s="27" t="s">
        <v>446</v>
      </c>
      <c r="D170" s="28" t="s">
        <v>447</v>
      </c>
      <c r="E170" s="29" t="s">
        <v>444</v>
      </c>
      <c r="F170" s="27" t="s">
        <v>448</v>
      </c>
      <c r="G170" s="30">
        <v>65036.88</v>
      </c>
      <c r="H170" s="30">
        <f t="shared" si="8"/>
        <v>65036.88</v>
      </c>
      <c r="I170" s="30">
        <f t="shared" si="9"/>
        <v>0</v>
      </c>
      <c r="J170" s="30" t="s">
        <v>26</v>
      </c>
      <c r="K170" s="28">
        <f t="shared" si="10"/>
        <v>45023</v>
      </c>
    </row>
    <row r="171" spans="1:11" s="22" customFormat="1" ht="117" customHeight="1" x14ac:dyDescent="0.25">
      <c r="A171" s="31">
        <f t="shared" si="11"/>
        <v>162</v>
      </c>
      <c r="B171" s="28" t="s">
        <v>325</v>
      </c>
      <c r="C171" s="27" t="s">
        <v>360</v>
      </c>
      <c r="D171" s="28" t="s">
        <v>9</v>
      </c>
      <c r="E171" s="29" t="s">
        <v>53</v>
      </c>
      <c r="F171" s="27" t="s">
        <v>361</v>
      </c>
      <c r="G171" s="30">
        <v>3792</v>
      </c>
      <c r="H171" s="30">
        <f t="shared" si="8"/>
        <v>3792</v>
      </c>
      <c r="I171" s="30">
        <f t="shared" si="9"/>
        <v>0</v>
      </c>
      <c r="J171" s="30" t="s">
        <v>26</v>
      </c>
      <c r="K171" s="28">
        <f t="shared" si="10"/>
        <v>45023</v>
      </c>
    </row>
    <row r="172" spans="1:11" s="22" customFormat="1" ht="96.75" customHeight="1" x14ac:dyDescent="0.25">
      <c r="A172" s="31">
        <f t="shared" si="11"/>
        <v>163</v>
      </c>
      <c r="B172" s="28" t="s">
        <v>156</v>
      </c>
      <c r="C172" s="27" t="s">
        <v>529</v>
      </c>
      <c r="D172" s="28" t="s">
        <v>203</v>
      </c>
      <c r="E172" s="29" t="s">
        <v>530</v>
      </c>
      <c r="F172" s="27" t="s">
        <v>531</v>
      </c>
      <c r="G172" s="30">
        <v>309918.95</v>
      </c>
      <c r="H172" s="30">
        <f t="shared" si="8"/>
        <v>309918.95</v>
      </c>
      <c r="I172" s="30">
        <f t="shared" si="9"/>
        <v>0</v>
      </c>
      <c r="J172" s="30" t="s">
        <v>26</v>
      </c>
      <c r="K172" s="28">
        <f t="shared" si="10"/>
        <v>45024</v>
      </c>
    </row>
    <row r="173" spans="1:11" s="22" customFormat="1" ht="99.75" customHeight="1" x14ac:dyDescent="0.25">
      <c r="A173" s="31">
        <f t="shared" si="11"/>
        <v>164</v>
      </c>
      <c r="B173" s="28" t="s">
        <v>156</v>
      </c>
      <c r="C173" s="27" t="s">
        <v>336</v>
      </c>
      <c r="D173" s="28" t="s">
        <v>9</v>
      </c>
      <c r="E173" s="29" t="s">
        <v>53</v>
      </c>
      <c r="F173" s="27" t="s">
        <v>337</v>
      </c>
      <c r="G173" s="30">
        <v>4125</v>
      </c>
      <c r="H173" s="30">
        <f t="shared" si="8"/>
        <v>4125</v>
      </c>
      <c r="I173" s="30">
        <f t="shared" si="9"/>
        <v>0</v>
      </c>
      <c r="J173" s="30" t="s">
        <v>26</v>
      </c>
      <c r="K173" s="28">
        <f t="shared" si="10"/>
        <v>45024</v>
      </c>
    </row>
    <row r="174" spans="1:11" s="22" customFormat="1" ht="90.75" customHeight="1" x14ac:dyDescent="0.25">
      <c r="A174" s="31">
        <f t="shared" si="11"/>
        <v>165</v>
      </c>
      <c r="B174" s="28" t="s">
        <v>156</v>
      </c>
      <c r="C174" s="27" t="s">
        <v>253</v>
      </c>
      <c r="D174" s="28" t="s">
        <v>93</v>
      </c>
      <c r="E174" s="29" t="s">
        <v>41</v>
      </c>
      <c r="F174" s="27" t="s">
        <v>254</v>
      </c>
      <c r="G174" s="30">
        <v>137700</v>
      </c>
      <c r="H174" s="30">
        <f t="shared" si="8"/>
        <v>137700</v>
      </c>
      <c r="I174" s="30">
        <f t="shared" si="9"/>
        <v>0</v>
      </c>
      <c r="J174" s="30" t="s">
        <v>26</v>
      </c>
      <c r="K174" s="28">
        <f t="shared" si="10"/>
        <v>45024</v>
      </c>
    </row>
    <row r="175" spans="1:11" s="22" customFormat="1" ht="96.75" customHeight="1" x14ac:dyDescent="0.25">
      <c r="A175" s="31">
        <f t="shared" si="11"/>
        <v>166</v>
      </c>
      <c r="B175" s="28" t="s">
        <v>156</v>
      </c>
      <c r="C175" s="27" t="s">
        <v>157</v>
      </c>
      <c r="D175" s="28" t="s">
        <v>78</v>
      </c>
      <c r="E175" s="29" t="s">
        <v>37</v>
      </c>
      <c r="F175" s="27" t="s">
        <v>158</v>
      </c>
      <c r="G175" s="30">
        <v>81500</v>
      </c>
      <c r="H175" s="30">
        <f t="shared" si="8"/>
        <v>81500</v>
      </c>
      <c r="I175" s="30">
        <f t="shared" si="9"/>
        <v>0</v>
      </c>
      <c r="J175" s="30" t="s">
        <v>26</v>
      </c>
      <c r="K175" s="28">
        <f t="shared" si="10"/>
        <v>45024</v>
      </c>
    </row>
    <row r="176" spans="1:11" s="22" customFormat="1" ht="96.75" customHeight="1" x14ac:dyDescent="0.25">
      <c r="A176" s="31">
        <f t="shared" si="11"/>
        <v>167</v>
      </c>
      <c r="B176" s="28" t="s">
        <v>156</v>
      </c>
      <c r="C176" s="27" t="s">
        <v>157</v>
      </c>
      <c r="D176" s="28" t="s">
        <v>36</v>
      </c>
      <c r="E176" s="29" t="s">
        <v>37</v>
      </c>
      <c r="F176" s="27" t="s">
        <v>158</v>
      </c>
      <c r="G176" s="30">
        <v>81500</v>
      </c>
      <c r="H176" s="30">
        <f t="shared" si="8"/>
        <v>81500</v>
      </c>
      <c r="I176" s="30">
        <f t="shared" si="9"/>
        <v>0</v>
      </c>
      <c r="J176" s="30" t="s">
        <v>26</v>
      </c>
      <c r="K176" s="28">
        <f t="shared" si="10"/>
        <v>45024</v>
      </c>
    </row>
    <row r="177" spans="1:11" s="22" customFormat="1" ht="144" customHeight="1" x14ac:dyDescent="0.25">
      <c r="A177" s="31">
        <f t="shared" si="11"/>
        <v>168</v>
      </c>
      <c r="B177" s="28" t="s">
        <v>156</v>
      </c>
      <c r="C177" s="27" t="s">
        <v>157</v>
      </c>
      <c r="D177" s="28" t="s">
        <v>109</v>
      </c>
      <c r="E177" s="29" t="s">
        <v>37</v>
      </c>
      <c r="F177" s="27" t="s">
        <v>158</v>
      </c>
      <c r="G177" s="30">
        <v>81500</v>
      </c>
      <c r="H177" s="30">
        <f t="shared" si="8"/>
        <v>81500</v>
      </c>
      <c r="I177" s="30">
        <f t="shared" si="9"/>
        <v>0</v>
      </c>
      <c r="J177" s="30" t="s">
        <v>26</v>
      </c>
      <c r="K177" s="28">
        <f t="shared" si="10"/>
        <v>45024</v>
      </c>
    </row>
    <row r="178" spans="1:11" s="22" customFormat="1" ht="144" customHeight="1" x14ac:dyDescent="0.25">
      <c r="A178" s="31">
        <f t="shared" si="11"/>
        <v>169</v>
      </c>
      <c r="B178" s="28" t="s">
        <v>156</v>
      </c>
      <c r="C178" s="27" t="s">
        <v>295</v>
      </c>
      <c r="D178" s="28" t="s">
        <v>138</v>
      </c>
      <c r="E178" s="29" t="s">
        <v>296</v>
      </c>
      <c r="F178" s="27" t="s">
        <v>297</v>
      </c>
      <c r="G178" s="30">
        <v>200000</v>
      </c>
      <c r="H178" s="30">
        <f t="shared" si="8"/>
        <v>200000</v>
      </c>
      <c r="I178" s="30">
        <f t="shared" si="9"/>
        <v>0</v>
      </c>
      <c r="J178" s="30" t="s">
        <v>26</v>
      </c>
      <c r="K178" s="28">
        <f t="shared" si="10"/>
        <v>45024</v>
      </c>
    </row>
    <row r="179" spans="1:11" s="22" customFormat="1" ht="144" customHeight="1" x14ac:dyDescent="0.25">
      <c r="A179" s="31">
        <f t="shared" si="11"/>
        <v>170</v>
      </c>
      <c r="B179" s="28" t="s">
        <v>156</v>
      </c>
      <c r="C179" s="27" t="s">
        <v>526</v>
      </c>
      <c r="D179" s="28" t="s">
        <v>74</v>
      </c>
      <c r="E179" s="29" t="s">
        <v>527</v>
      </c>
      <c r="F179" s="27" t="s">
        <v>528</v>
      </c>
      <c r="G179" s="30">
        <v>58500</v>
      </c>
      <c r="H179" s="30">
        <f t="shared" si="8"/>
        <v>58500</v>
      </c>
      <c r="I179" s="30">
        <f t="shared" si="9"/>
        <v>0</v>
      </c>
      <c r="J179" s="30" t="s">
        <v>26</v>
      </c>
      <c r="K179" s="28">
        <f t="shared" si="10"/>
        <v>45024</v>
      </c>
    </row>
    <row r="180" spans="1:11" s="22" customFormat="1" ht="144" customHeight="1" x14ac:dyDescent="0.25">
      <c r="A180" s="31">
        <f t="shared" si="11"/>
        <v>171</v>
      </c>
      <c r="B180" s="28" t="s">
        <v>156</v>
      </c>
      <c r="C180" s="27" t="s">
        <v>368</v>
      </c>
      <c r="D180" s="28" t="s">
        <v>96</v>
      </c>
      <c r="E180" s="29" t="s">
        <v>53</v>
      </c>
      <c r="F180" s="27" t="s">
        <v>369</v>
      </c>
      <c r="G180" s="30">
        <v>171768.95999999999</v>
      </c>
      <c r="H180" s="30">
        <f t="shared" si="8"/>
        <v>171768.95999999999</v>
      </c>
      <c r="I180" s="30">
        <f t="shared" si="9"/>
        <v>0</v>
      </c>
      <c r="J180" s="30" t="s">
        <v>26</v>
      </c>
      <c r="K180" s="28">
        <f t="shared" si="10"/>
        <v>45024</v>
      </c>
    </row>
    <row r="181" spans="1:11" s="22" customFormat="1" ht="144" customHeight="1" x14ac:dyDescent="0.25">
      <c r="A181" s="31">
        <f t="shared" si="11"/>
        <v>172</v>
      </c>
      <c r="B181" s="28" t="s">
        <v>156</v>
      </c>
      <c r="C181" s="27" t="s">
        <v>517</v>
      </c>
      <c r="D181" s="28" t="s">
        <v>86</v>
      </c>
      <c r="E181" s="29" t="s">
        <v>518</v>
      </c>
      <c r="F181" s="27" t="s">
        <v>519</v>
      </c>
      <c r="G181" s="30">
        <v>401200</v>
      </c>
      <c r="H181" s="30">
        <f t="shared" si="8"/>
        <v>401200</v>
      </c>
      <c r="I181" s="30">
        <f t="shared" si="9"/>
        <v>0</v>
      </c>
      <c r="J181" s="30" t="s">
        <v>26</v>
      </c>
      <c r="K181" s="28">
        <f t="shared" si="10"/>
        <v>45024</v>
      </c>
    </row>
    <row r="182" spans="1:11" s="22" customFormat="1" ht="144" customHeight="1" x14ac:dyDescent="0.25">
      <c r="A182" s="31">
        <f t="shared" si="11"/>
        <v>173</v>
      </c>
      <c r="B182" s="28" t="s">
        <v>156</v>
      </c>
      <c r="C182" s="27" t="s">
        <v>523</v>
      </c>
      <c r="D182" s="28" t="s">
        <v>3</v>
      </c>
      <c r="E182" s="29" t="s">
        <v>524</v>
      </c>
      <c r="F182" s="27" t="s">
        <v>525</v>
      </c>
      <c r="G182" s="30">
        <v>65490</v>
      </c>
      <c r="H182" s="30">
        <f t="shared" si="8"/>
        <v>65490</v>
      </c>
      <c r="I182" s="30">
        <f t="shared" si="9"/>
        <v>0</v>
      </c>
      <c r="J182" s="30" t="s">
        <v>26</v>
      </c>
      <c r="K182" s="28">
        <f t="shared" si="10"/>
        <v>45024</v>
      </c>
    </row>
    <row r="183" spans="1:11" s="22" customFormat="1" ht="144" customHeight="1" x14ac:dyDescent="0.25">
      <c r="A183" s="31">
        <f t="shared" si="11"/>
        <v>174</v>
      </c>
      <c r="B183" s="28" t="s">
        <v>240</v>
      </c>
      <c r="C183" s="27" t="s">
        <v>511</v>
      </c>
      <c r="D183" s="28" t="s">
        <v>9</v>
      </c>
      <c r="E183" s="29" t="s">
        <v>69</v>
      </c>
      <c r="F183" s="27" t="s">
        <v>512</v>
      </c>
      <c r="G183" s="30">
        <v>35400</v>
      </c>
      <c r="H183" s="30">
        <f t="shared" si="8"/>
        <v>35400</v>
      </c>
      <c r="I183" s="30">
        <f t="shared" si="9"/>
        <v>0</v>
      </c>
      <c r="J183" s="30" t="s">
        <v>26</v>
      </c>
      <c r="K183" s="28">
        <f t="shared" si="10"/>
        <v>45027</v>
      </c>
    </row>
    <row r="184" spans="1:11" s="22" customFormat="1" ht="144" customHeight="1" x14ac:dyDescent="0.25">
      <c r="A184" s="31">
        <f t="shared" si="11"/>
        <v>175</v>
      </c>
      <c r="B184" s="28" t="s">
        <v>240</v>
      </c>
      <c r="C184" s="27" t="s">
        <v>466</v>
      </c>
      <c r="D184" s="28" t="s">
        <v>74</v>
      </c>
      <c r="E184" s="29" t="s">
        <v>65</v>
      </c>
      <c r="F184" s="27" t="s">
        <v>467</v>
      </c>
      <c r="G184" s="30">
        <v>19291.03</v>
      </c>
      <c r="H184" s="30">
        <f t="shared" si="8"/>
        <v>19291.03</v>
      </c>
      <c r="I184" s="30">
        <f t="shared" si="9"/>
        <v>0</v>
      </c>
      <c r="J184" s="30" t="s">
        <v>26</v>
      </c>
      <c r="K184" s="28">
        <f t="shared" si="10"/>
        <v>45027</v>
      </c>
    </row>
    <row r="185" spans="1:11" s="22" customFormat="1" ht="144" customHeight="1" x14ac:dyDescent="0.25">
      <c r="A185" s="31">
        <f t="shared" si="11"/>
        <v>176</v>
      </c>
      <c r="B185" s="28" t="s">
        <v>240</v>
      </c>
      <c r="C185" s="27" t="s">
        <v>241</v>
      </c>
      <c r="D185" s="28" t="s">
        <v>34</v>
      </c>
      <c r="E185" s="29" t="s">
        <v>14</v>
      </c>
      <c r="F185" s="27" t="s">
        <v>242</v>
      </c>
      <c r="G185" s="30">
        <v>117500</v>
      </c>
      <c r="H185" s="30">
        <f t="shared" si="8"/>
        <v>117500</v>
      </c>
      <c r="I185" s="30">
        <f t="shared" si="9"/>
        <v>0</v>
      </c>
      <c r="J185" s="30" t="s">
        <v>26</v>
      </c>
      <c r="K185" s="28">
        <f t="shared" si="10"/>
        <v>45027</v>
      </c>
    </row>
    <row r="186" spans="1:11" s="22" customFormat="1" ht="144" customHeight="1" x14ac:dyDescent="0.25">
      <c r="A186" s="31">
        <f t="shared" si="11"/>
        <v>177</v>
      </c>
      <c r="B186" s="28" t="s">
        <v>263</v>
      </c>
      <c r="C186" s="27" t="s">
        <v>264</v>
      </c>
      <c r="D186" s="28" t="s">
        <v>182</v>
      </c>
      <c r="E186" s="29" t="s">
        <v>265</v>
      </c>
      <c r="F186" s="27" t="s">
        <v>266</v>
      </c>
      <c r="G186" s="30">
        <v>33948</v>
      </c>
      <c r="H186" s="30">
        <f t="shared" si="8"/>
        <v>33948</v>
      </c>
      <c r="I186" s="30">
        <f t="shared" si="9"/>
        <v>0</v>
      </c>
      <c r="J186" s="30" t="s">
        <v>26</v>
      </c>
      <c r="K186" s="28">
        <f t="shared" si="10"/>
        <v>45028</v>
      </c>
    </row>
    <row r="187" spans="1:11" s="22" customFormat="1" ht="144" customHeight="1" x14ac:dyDescent="0.25">
      <c r="A187" s="31">
        <f t="shared" si="11"/>
        <v>178</v>
      </c>
      <c r="B187" s="28" t="s">
        <v>263</v>
      </c>
      <c r="C187" s="27" t="s">
        <v>264</v>
      </c>
      <c r="D187" s="28" t="s">
        <v>104</v>
      </c>
      <c r="E187" s="29" t="s">
        <v>265</v>
      </c>
      <c r="F187" s="27" t="s">
        <v>266</v>
      </c>
      <c r="G187" s="30">
        <v>33948</v>
      </c>
      <c r="H187" s="30">
        <f t="shared" si="8"/>
        <v>33948</v>
      </c>
      <c r="I187" s="30">
        <f t="shared" si="9"/>
        <v>0</v>
      </c>
      <c r="J187" s="30" t="s">
        <v>26</v>
      </c>
      <c r="K187" s="28">
        <f t="shared" si="10"/>
        <v>45028</v>
      </c>
    </row>
    <row r="188" spans="1:11" s="22" customFormat="1" ht="144" customHeight="1" x14ac:dyDescent="0.25">
      <c r="A188" s="31">
        <f t="shared" si="11"/>
        <v>179</v>
      </c>
      <c r="B188" s="28" t="s">
        <v>263</v>
      </c>
      <c r="C188" s="27" t="s">
        <v>267</v>
      </c>
      <c r="D188" s="28" t="s">
        <v>182</v>
      </c>
      <c r="E188" s="29" t="s">
        <v>265</v>
      </c>
      <c r="F188" s="27" t="s">
        <v>268</v>
      </c>
      <c r="G188" s="30">
        <v>68800</v>
      </c>
      <c r="H188" s="30">
        <f t="shared" si="8"/>
        <v>68800</v>
      </c>
      <c r="I188" s="30">
        <f t="shared" si="9"/>
        <v>0</v>
      </c>
      <c r="J188" s="30" t="s">
        <v>26</v>
      </c>
      <c r="K188" s="28">
        <f t="shared" si="10"/>
        <v>45028</v>
      </c>
    </row>
    <row r="189" spans="1:11" s="22" customFormat="1" ht="144" customHeight="1" x14ac:dyDescent="0.25">
      <c r="A189" s="31">
        <f t="shared" si="11"/>
        <v>180</v>
      </c>
      <c r="B189" s="28" t="s">
        <v>263</v>
      </c>
      <c r="C189" s="27" t="s">
        <v>267</v>
      </c>
      <c r="D189" s="28" t="s">
        <v>104</v>
      </c>
      <c r="E189" s="29" t="s">
        <v>265</v>
      </c>
      <c r="F189" s="27" t="s">
        <v>268</v>
      </c>
      <c r="G189" s="30">
        <v>72200</v>
      </c>
      <c r="H189" s="30">
        <f t="shared" si="8"/>
        <v>72200</v>
      </c>
      <c r="I189" s="30">
        <f t="shared" si="9"/>
        <v>0</v>
      </c>
      <c r="J189" s="30" t="s">
        <v>26</v>
      </c>
      <c r="K189" s="28">
        <f t="shared" si="10"/>
        <v>45028</v>
      </c>
    </row>
    <row r="190" spans="1:11" s="22" customFormat="1" ht="144" customHeight="1" x14ac:dyDescent="0.25">
      <c r="A190" s="31">
        <f t="shared" si="11"/>
        <v>181</v>
      </c>
      <c r="B190" s="28" t="s">
        <v>263</v>
      </c>
      <c r="C190" s="27" t="s">
        <v>456</v>
      </c>
      <c r="D190" s="28" t="s">
        <v>81</v>
      </c>
      <c r="E190" s="29" t="s">
        <v>62</v>
      </c>
      <c r="F190" s="27" t="s">
        <v>457</v>
      </c>
      <c r="G190" s="30">
        <v>53362.21</v>
      </c>
      <c r="H190" s="30">
        <f t="shared" si="8"/>
        <v>53362.21</v>
      </c>
      <c r="I190" s="30">
        <f t="shared" si="9"/>
        <v>0</v>
      </c>
      <c r="J190" s="30" t="s">
        <v>26</v>
      </c>
      <c r="K190" s="28">
        <f t="shared" si="10"/>
        <v>45028</v>
      </c>
    </row>
    <row r="191" spans="1:11" s="22" customFormat="1" ht="144" customHeight="1" x14ac:dyDescent="0.25">
      <c r="A191" s="31">
        <f t="shared" si="11"/>
        <v>182</v>
      </c>
      <c r="B191" s="28" t="s">
        <v>263</v>
      </c>
      <c r="C191" s="27" t="s">
        <v>298</v>
      </c>
      <c r="D191" s="28" t="s">
        <v>72</v>
      </c>
      <c r="E191" s="29" t="s">
        <v>299</v>
      </c>
      <c r="F191" s="27" t="s">
        <v>300</v>
      </c>
      <c r="G191" s="30">
        <v>703157.22</v>
      </c>
      <c r="H191" s="30">
        <f t="shared" si="8"/>
        <v>703157.22</v>
      </c>
      <c r="I191" s="30">
        <f t="shared" si="9"/>
        <v>0</v>
      </c>
      <c r="J191" s="30" t="s">
        <v>26</v>
      </c>
      <c r="K191" s="28">
        <f t="shared" si="10"/>
        <v>45028</v>
      </c>
    </row>
    <row r="192" spans="1:11" s="22" customFormat="1" ht="144" customHeight="1" x14ac:dyDescent="0.25">
      <c r="A192" s="31">
        <f t="shared" si="11"/>
        <v>183</v>
      </c>
      <c r="B192" s="28" t="s">
        <v>234</v>
      </c>
      <c r="C192" s="27" t="s">
        <v>539</v>
      </c>
      <c r="D192" s="28" t="s">
        <v>325</v>
      </c>
      <c r="E192" s="29" t="s">
        <v>540</v>
      </c>
      <c r="F192" s="27" t="s">
        <v>541</v>
      </c>
      <c r="G192" s="30">
        <v>981890</v>
      </c>
      <c r="H192" s="30">
        <f t="shared" si="8"/>
        <v>981890</v>
      </c>
      <c r="I192" s="30">
        <f t="shared" si="9"/>
        <v>0</v>
      </c>
      <c r="J192" s="30" t="s">
        <v>26</v>
      </c>
      <c r="K192" s="28">
        <f t="shared" si="10"/>
        <v>45029</v>
      </c>
    </row>
    <row r="193" spans="1:11" s="22" customFormat="1" ht="144" customHeight="1" x14ac:dyDescent="0.25">
      <c r="A193" s="31">
        <f t="shared" si="11"/>
        <v>184</v>
      </c>
      <c r="B193" s="28" t="s">
        <v>234</v>
      </c>
      <c r="C193" s="27" t="s">
        <v>427</v>
      </c>
      <c r="D193" s="28" t="s">
        <v>424</v>
      </c>
      <c r="E193" s="29" t="s">
        <v>425</v>
      </c>
      <c r="F193" s="27" t="s">
        <v>428</v>
      </c>
      <c r="G193" s="30">
        <v>153400</v>
      </c>
      <c r="H193" s="30">
        <f t="shared" si="8"/>
        <v>153400</v>
      </c>
      <c r="I193" s="30">
        <f t="shared" si="9"/>
        <v>0</v>
      </c>
      <c r="J193" s="30" t="s">
        <v>26</v>
      </c>
      <c r="K193" s="28">
        <f t="shared" si="10"/>
        <v>45029</v>
      </c>
    </row>
    <row r="194" spans="1:11" s="22" customFormat="1" ht="144" customHeight="1" x14ac:dyDescent="0.25">
      <c r="A194" s="31">
        <f t="shared" si="11"/>
        <v>185</v>
      </c>
      <c r="B194" s="28" t="s">
        <v>234</v>
      </c>
      <c r="C194" s="27" t="s">
        <v>366</v>
      </c>
      <c r="D194" s="28" t="s">
        <v>9</v>
      </c>
      <c r="E194" s="29" t="s">
        <v>53</v>
      </c>
      <c r="F194" s="27" t="s">
        <v>367</v>
      </c>
      <c r="G194" s="30">
        <v>133635</v>
      </c>
      <c r="H194" s="30">
        <f t="shared" si="8"/>
        <v>133635</v>
      </c>
      <c r="I194" s="30">
        <f t="shared" si="9"/>
        <v>0</v>
      </c>
      <c r="J194" s="30" t="s">
        <v>26</v>
      </c>
      <c r="K194" s="28">
        <f t="shared" si="10"/>
        <v>45029</v>
      </c>
    </row>
    <row r="195" spans="1:11" s="22" customFormat="1" ht="144" customHeight="1" x14ac:dyDescent="0.25">
      <c r="A195" s="31">
        <f t="shared" si="11"/>
        <v>186</v>
      </c>
      <c r="B195" s="28" t="s">
        <v>234</v>
      </c>
      <c r="C195" s="27" t="s">
        <v>290</v>
      </c>
      <c r="D195" s="28" t="s">
        <v>7</v>
      </c>
      <c r="E195" s="29" t="s">
        <v>291</v>
      </c>
      <c r="F195" s="27" t="s">
        <v>292</v>
      </c>
      <c r="G195" s="30">
        <v>28973.79</v>
      </c>
      <c r="H195" s="30">
        <f t="shared" si="8"/>
        <v>28973.79</v>
      </c>
      <c r="I195" s="30">
        <f t="shared" si="9"/>
        <v>0</v>
      </c>
      <c r="J195" s="30" t="s">
        <v>26</v>
      </c>
      <c r="K195" s="28">
        <f t="shared" si="10"/>
        <v>45029</v>
      </c>
    </row>
    <row r="196" spans="1:11" s="22" customFormat="1" ht="144" customHeight="1" x14ac:dyDescent="0.25">
      <c r="A196" s="31">
        <f t="shared" si="11"/>
        <v>187</v>
      </c>
      <c r="B196" s="28" t="s">
        <v>234</v>
      </c>
      <c r="C196" s="27" t="s">
        <v>290</v>
      </c>
      <c r="D196" s="28" t="s">
        <v>199</v>
      </c>
      <c r="E196" s="29" t="s">
        <v>291</v>
      </c>
      <c r="F196" s="27" t="s">
        <v>292</v>
      </c>
      <c r="G196" s="30">
        <v>177000</v>
      </c>
      <c r="H196" s="30">
        <f t="shared" si="8"/>
        <v>177000</v>
      </c>
      <c r="I196" s="30">
        <f t="shared" si="9"/>
        <v>0</v>
      </c>
      <c r="J196" s="30" t="s">
        <v>26</v>
      </c>
      <c r="K196" s="28">
        <f t="shared" si="10"/>
        <v>45029</v>
      </c>
    </row>
    <row r="197" spans="1:11" s="22" customFormat="1" ht="144" customHeight="1" x14ac:dyDescent="0.25">
      <c r="A197" s="31">
        <f t="shared" si="11"/>
        <v>188</v>
      </c>
      <c r="B197" s="28" t="s">
        <v>234</v>
      </c>
      <c r="C197" s="27" t="s">
        <v>364</v>
      </c>
      <c r="D197" s="28" t="s">
        <v>9</v>
      </c>
      <c r="E197" s="29" t="s">
        <v>53</v>
      </c>
      <c r="F197" s="27" t="s">
        <v>365</v>
      </c>
      <c r="G197" s="30">
        <v>21875</v>
      </c>
      <c r="H197" s="30">
        <f t="shared" si="8"/>
        <v>21875</v>
      </c>
      <c r="I197" s="30">
        <f t="shared" si="9"/>
        <v>0</v>
      </c>
      <c r="J197" s="30" t="s">
        <v>26</v>
      </c>
      <c r="K197" s="28">
        <f t="shared" si="10"/>
        <v>45029</v>
      </c>
    </row>
    <row r="198" spans="1:11" s="22" customFormat="1" ht="144" customHeight="1" x14ac:dyDescent="0.25">
      <c r="A198" s="31">
        <f t="shared" si="11"/>
        <v>189</v>
      </c>
      <c r="B198" s="28" t="s">
        <v>234</v>
      </c>
      <c r="C198" s="27" t="s">
        <v>271</v>
      </c>
      <c r="D198" s="28" t="s">
        <v>272</v>
      </c>
      <c r="E198" s="29" t="s">
        <v>273</v>
      </c>
      <c r="F198" s="27" t="s">
        <v>274</v>
      </c>
      <c r="G198" s="30">
        <v>33423.5</v>
      </c>
      <c r="H198" s="30">
        <f t="shared" si="8"/>
        <v>33423.5</v>
      </c>
      <c r="I198" s="30">
        <f t="shared" si="9"/>
        <v>0</v>
      </c>
      <c r="J198" s="30" t="s">
        <v>26</v>
      </c>
      <c r="K198" s="28">
        <f t="shared" si="10"/>
        <v>45029</v>
      </c>
    </row>
    <row r="199" spans="1:11" s="22" customFormat="1" ht="144" customHeight="1" x14ac:dyDescent="0.25">
      <c r="A199" s="31">
        <f t="shared" si="11"/>
        <v>190</v>
      </c>
      <c r="B199" s="28" t="s">
        <v>234</v>
      </c>
      <c r="C199" s="27" t="s">
        <v>501</v>
      </c>
      <c r="D199" s="28" t="s">
        <v>92</v>
      </c>
      <c r="E199" s="29" t="s">
        <v>69</v>
      </c>
      <c r="F199" s="27" t="s">
        <v>502</v>
      </c>
      <c r="G199" s="30">
        <v>91783.35</v>
      </c>
      <c r="H199" s="30">
        <f t="shared" si="8"/>
        <v>91783.35</v>
      </c>
      <c r="I199" s="30">
        <f t="shared" si="9"/>
        <v>0</v>
      </c>
      <c r="J199" s="30" t="s">
        <v>26</v>
      </c>
      <c r="K199" s="28">
        <f t="shared" si="10"/>
        <v>45029</v>
      </c>
    </row>
    <row r="200" spans="1:11" s="22" customFormat="1" ht="144" customHeight="1" x14ac:dyDescent="0.25">
      <c r="A200" s="31">
        <f t="shared" si="11"/>
        <v>191</v>
      </c>
      <c r="B200" s="28" t="s">
        <v>234</v>
      </c>
      <c r="C200" s="27" t="s">
        <v>421</v>
      </c>
      <c r="D200" s="28" t="s">
        <v>83</v>
      </c>
      <c r="E200" s="29" t="s">
        <v>57</v>
      </c>
      <c r="F200" s="27" t="s">
        <v>422</v>
      </c>
      <c r="G200" s="30">
        <v>120292.08</v>
      </c>
      <c r="H200" s="30">
        <f t="shared" si="8"/>
        <v>120292.08</v>
      </c>
      <c r="I200" s="30">
        <f t="shared" si="9"/>
        <v>0</v>
      </c>
      <c r="J200" s="30" t="s">
        <v>26</v>
      </c>
      <c r="K200" s="28">
        <f t="shared" si="10"/>
        <v>45029</v>
      </c>
    </row>
    <row r="201" spans="1:11" s="22" customFormat="1" ht="144" customHeight="1" x14ac:dyDescent="0.25">
      <c r="A201" s="31">
        <f t="shared" si="11"/>
        <v>192</v>
      </c>
      <c r="B201" s="28" t="s">
        <v>234</v>
      </c>
      <c r="C201" s="27" t="s">
        <v>235</v>
      </c>
      <c r="D201" s="28" t="s">
        <v>1</v>
      </c>
      <c r="E201" s="29" t="s">
        <v>236</v>
      </c>
      <c r="F201" s="27" t="s">
        <v>237</v>
      </c>
      <c r="G201" s="30">
        <v>102300</v>
      </c>
      <c r="H201" s="30">
        <f t="shared" si="8"/>
        <v>102300</v>
      </c>
      <c r="I201" s="30">
        <f t="shared" si="9"/>
        <v>0</v>
      </c>
      <c r="J201" s="30" t="s">
        <v>26</v>
      </c>
      <c r="K201" s="28">
        <f t="shared" si="10"/>
        <v>45029</v>
      </c>
    </row>
    <row r="202" spans="1:11" s="22" customFormat="1" ht="144" customHeight="1" x14ac:dyDescent="0.25">
      <c r="A202" s="31">
        <f t="shared" si="11"/>
        <v>193</v>
      </c>
      <c r="B202" s="28" t="s">
        <v>185</v>
      </c>
      <c r="C202" s="27" t="s">
        <v>221</v>
      </c>
      <c r="D202" s="28" t="s">
        <v>222</v>
      </c>
      <c r="E202" s="29" t="s">
        <v>33</v>
      </c>
      <c r="F202" s="27" t="s">
        <v>223</v>
      </c>
      <c r="G202" s="30">
        <v>145855.35</v>
      </c>
      <c r="H202" s="30">
        <f t="shared" ref="H202:H215" si="12">+G202</f>
        <v>145855.35</v>
      </c>
      <c r="I202" s="30">
        <f t="shared" ref="I202:I215" si="13">+G202-H202</f>
        <v>0</v>
      </c>
      <c r="J202" s="30" t="s">
        <v>26</v>
      </c>
      <c r="K202" s="28">
        <f t="shared" ref="K202:K215" si="14">+B202+15</f>
        <v>45030</v>
      </c>
    </row>
    <row r="203" spans="1:11" s="22" customFormat="1" ht="144" customHeight="1" x14ac:dyDescent="0.25">
      <c r="A203" s="31">
        <f t="shared" si="11"/>
        <v>194</v>
      </c>
      <c r="B203" s="28" t="s">
        <v>185</v>
      </c>
      <c r="C203" s="27" t="s">
        <v>186</v>
      </c>
      <c r="D203" s="28" t="s">
        <v>182</v>
      </c>
      <c r="E203" s="29" t="s">
        <v>187</v>
      </c>
      <c r="F203" s="27" t="s">
        <v>188</v>
      </c>
      <c r="G203" s="30">
        <v>318600</v>
      </c>
      <c r="H203" s="30">
        <f t="shared" si="12"/>
        <v>318600</v>
      </c>
      <c r="I203" s="30">
        <f t="shared" si="13"/>
        <v>0</v>
      </c>
      <c r="J203" s="30" t="s">
        <v>26</v>
      </c>
      <c r="K203" s="28">
        <f t="shared" si="14"/>
        <v>45030</v>
      </c>
    </row>
    <row r="204" spans="1:11" s="22" customFormat="1" ht="144" customHeight="1" x14ac:dyDescent="0.25">
      <c r="A204" s="31">
        <f t="shared" ref="A204:A215" si="15">+A203+1</f>
        <v>195</v>
      </c>
      <c r="B204" s="28" t="s">
        <v>185</v>
      </c>
      <c r="C204" s="27" t="s">
        <v>507</v>
      </c>
      <c r="D204" s="28" t="s">
        <v>9</v>
      </c>
      <c r="E204" s="29" t="s">
        <v>69</v>
      </c>
      <c r="F204" s="27" t="s">
        <v>508</v>
      </c>
      <c r="G204" s="30">
        <v>8990</v>
      </c>
      <c r="H204" s="30">
        <f t="shared" si="12"/>
        <v>8990</v>
      </c>
      <c r="I204" s="30">
        <f t="shared" si="13"/>
        <v>0</v>
      </c>
      <c r="J204" s="30" t="s">
        <v>26</v>
      </c>
      <c r="K204" s="28">
        <f t="shared" si="14"/>
        <v>45030</v>
      </c>
    </row>
    <row r="205" spans="1:11" s="22" customFormat="1" ht="144" customHeight="1" x14ac:dyDescent="0.25">
      <c r="A205" s="31">
        <f t="shared" si="15"/>
        <v>196</v>
      </c>
      <c r="B205" s="28" t="s">
        <v>185</v>
      </c>
      <c r="C205" s="27" t="s">
        <v>328</v>
      </c>
      <c r="D205" s="28" t="s">
        <v>81</v>
      </c>
      <c r="E205" s="29" t="s">
        <v>329</v>
      </c>
      <c r="F205" s="27" t="s">
        <v>330</v>
      </c>
      <c r="G205" s="30">
        <v>50504</v>
      </c>
      <c r="H205" s="30">
        <f t="shared" si="12"/>
        <v>50504</v>
      </c>
      <c r="I205" s="30">
        <f t="shared" si="13"/>
        <v>0</v>
      </c>
      <c r="J205" s="30" t="s">
        <v>26</v>
      </c>
      <c r="K205" s="28">
        <f t="shared" si="14"/>
        <v>45030</v>
      </c>
    </row>
    <row r="206" spans="1:11" s="22" customFormat="1" ht="144" customHeight="1" x14ac:dyDescent="0.25">
      <c r="A206" s="31">
        <f t="shared" si="15"/>
        <v>197</v>
      </c>
      <c r="B206" s="28" t="s">
        <v>185</v>
      </c>
      <c r="C206" s="27" t="s">
        <v>435</v>
      </c>
      <c r="D206" s="28" t="s">
        <v>82</v>
      </c>
      <c r="E206" s="29" t="s">
        <v>58</v>
      </c>
      <c r="F206" s="27" t="s">
        <v>436</v>
      </c>
      <c r="G206" s="30">
        <v>104430</v>
      </c>
      <c r="H206" s="30">
        <f t="shared" si="12"/>
        <v>104430</v>
      </c>
      <c r="I206" s="30">
        <f t="shared" si="13"/>
        <v>0</v>
      </c>
      <c r="J206" s="30" t="s">
        <v>26</v>
      </c>
      <c r="K206" s="28">
        <f t="shared" si="14"/>
        <v>45030</v>
      </c>
    </row>
    <row r="207" spans="1:11" s="22" customFormat="1" ht="144" customHeight="1" x14ac:dyDescent="0.25">
      <c r="A207" s="31">
        <f t="shared" si="15"/>
        <v>198</v>
      </c>
      <c r="B207" s="28" t="s">
        <v>185</v>
      </c>
      <c r="C207" s="27" t="s">
        <v>334</v>
      </c>
      <c r="D207" s="28" t="s">
        <v>9</v>
      </c>
      <c r="E207" s="29" t="s">
        <v>53</v>
      </c>
      <c r="F207" s="27" t="s">
        <v>335</v>
      </c>
      <c r="G207" s="30">
        <v>96506.45</v>
      </c>
      <c r="H207" s="30">
        <f t="shared" si="12"/>
        <v>96506.45</v>
      </c>
      <c r="I207" s="30">
        <f t="shared" si="13"/>
        <v>0</v>
      </c>
      <c r="J207" s="30" t="s">
        <v>26</v>
      </c>
      <c r="K207" s="28">
        <f t="shared" si="14"/>
        <v>45030</v>
      </c>
    </row>
    <row r="208" spans="1:11" s="22" customFormat="1" ht="144" customHeight="1" x14ac:dyDescent="0.25">
      <c r="A208" s="31">
        <f t="shared" si="15"/>
        <v>199</v>
      </c>
      <c r="B208" s="28" t="s">
        <v>185</v>
      </c>
      <c r="C208" s="27" t="s">
        <v>322</v>
      </c>
      <c r="D208" s="28" t="s">
        <v>91</v>
      </c>
      <c r="E208" s="29" t="s">
        <v>323</v>
      </c>
      <c r="F208" s="27" t="s">
        <v>324</v>
      </c>
      <c r="G208" s="30">
        <v>2442.4899999999998</v>
      </c>
      <c r="H208" s="30">
        <f t="shared" si="12"/>
        <v>2442.4899999999998</v>
      </c>
      <c r="I208" s="30">
        <f t="shared" si="13"/>
        <v>0</v>
      </c>
      <c r="J208" s="30" t="s">
        <v>26</v>
      </c>
      <c r="K208" s="28">
        <f t="shared" si="14"/>
        <v>45030</v>
      </c>
    </row>
    <row r="209" spans="1:11" s="22" customFormat="1" ht="144" customHeight="1" x14ac:dyDescent="0.25">
      <c r="A209" s="31">
        <f t="shared" si="15"/>
        <v>200</v>
      </c>
      <c r="B209" s="28" t="s">
        <v>185</v>
      </c>
      <c r="C209" s="27" t="s">
        <v>304</v>
      </c>
      <c r="D209" s="28" t="s">
        <v>6</v>
      </c>
      <c r="E209" s="29" t="s">
        <v>305</v>
      </c>
      <c r="F209" s="27" t="s">
        <v>306</v>
      </c>
      <c r="G209" s="30">
        <v>15555.55</v>
      </c>
      <c r="H209" s="30">
        <f t="shared" si="12"/>
        <v>15555.55</v>
      </c>
      <c r="I209" s="30">
        <f t="shared" si="13"/>
        <v>0</v>
      </c>
      <c r="J209" s="30" t="s">
        <v>26</v>
      </c>
      <c r="K209" s="28">
        <f t="shared" si="14"/>
        <v>45030</v>
      </c>
    </row>
    <row r="210" spans="1:11" s="22" customFormat="1" ht="144" customHeight="1" x14ac:dyDescent="0.25">
      <c r="A210" s="31">
        <f t="shared" si="15"/>
        <v>201</v>
      </c>
      <c r="B210" s="28" t="s">
        <v>185</v>
      </c>
      <c r="C210" s="27" t="s">
        <v>437</v>
      </c>
      <c r="D210" s="28" t="s">
        <v>36</v>
      </c>
      <c r="E210" s="29" t="s">
        <v>438</v>
      </c>
      <c r="F210" s="27" t="s">
        <v>439</v>
      </c>
      <c r="G210" s="30">
        <v>211220</v>
      </c>
      <c r="H210" s="30">
        <f t="shared" si="12"/>
        <v>211220</v>
      </c>
      <c r="I210" s="30">
        <f t="shared" si="13"/>
        <v>0</v>
      </c>
      <c r="J210" s="30" t="s">
        <v>26</v>
      </c>
      <c r="K210" s="28">
        <f t="shared" si="14"/>
        <v>45030</v>
      </c>
    </row>
    <row r="211" spans="1:11" s="22" customFormat="1" ht="144" customHeight="1" x14ac:dyDescent="0.25">
      <c r="A211" s="31">
        <f t="shared" si="15"/>
        <v>202</v>
      </c>
      <c r="B211" s="28" t="s">
        <v>185</v>
      </c>
      <c r="C211" s="27" t="s">
        <v>228</v>
      </c>
      <c r="D211" s="28" t="s">
        <v>7</v>
      </c>
      <c r="E211" s="29" t="s">
        <v>229</v>
      </c>
      <c r="F211" s="27" t="s">
        <v>230</v>
      </c>
      <c r="G211" s="30">
        <v>2589</v>
      </c>
      <c r="H211" s="30">
        <f t="shared" si="12"/>
        <v>2589</v>
      </c>
      <c r="I211" s="30">
        <f t="shared" si="13"/>
        <v>0</v>
      </c>
      <c r="J211" s="30" t="s">
        <v>26</v>
      </c>
      <c r="K211" s="28">
        <f t="shared" si="14"/>
        <v>45030</v>
      </c>
    </row>
    <row r="212" spans="1:11" s="22" customFormat="1" ht="144" customHeight="1" x14ac:dyDescent="0.25">
      <c r="A212" s="31">
        <f t="shared" si="15"/>
        <v>203</v>
      </c>
      <c r="B212" s="28" t="s">
        <v>185</v>
      </c>
      <c r="C212" s="27" t="s">
        <v>453</v>
      </c>
      <c r="D212" s="28" t="s">
        <v>454</v>
      </c>
      <c r="E212" s="29" t="s">
        <v>61</v>
      </c>
      <c r="F212" s="27" t="s">
        <v>455</v>
      </c>
      <c r="G212" s="30">
        <v>16520</v>
      </c>
      <c r="H212" s="30">
        <f t="shared" si="12"/>
        <v>16520</v>
      </c>
      <c r="I212" s="30">
        <f t="shared" si="13"/>
        <v>0</v>
      </c>
      <c r="J212" s="30" t="s">
        <v>26</v>
      </c>
      <c r="K212" s="28">
        <f t="shared" si="14"/>
        <v>45030</v>
      </c>
    </row>
    <row r="213" spans="1:11" s="22" customFormat="1" ht="144" customHeight="1" x14ac:dyDescent="0.25">
      <c r="A213" s="31">
        <f t="shared" si="15"/>
        <v>204</v>
      </c>
      <c r="B213" s="28" t="s">
        <v>113</v>
      </c>
      <c r="C213" s="27" t="s">
        <v>114</v>
      </c>
      <c r="D213" s="28" t="s">
        <v>105</v>
      </c>
      <c r="E213" s="29" t="s">
        <v>115</v>
      </c>
      <c r="F213" s="27" t="s">
        <v>116</v>
      </c>
      <c r="G213" s="30">
        <v>525100</v>
      </c>
      <c r="H213" s="30">
        <f t="shared" si="12"/>
        <v>525100</v>
      </c>
      <c r="I213" s="30">
        <f t="shared" si="13"/>
        <v>0</v>
      </c>
      <c r="J213" s="30" t="s">
        <v>26</v>
      </c>
      <c r="K213" s="28">
        <f t="shared" si="14"/>
        <v>45031</v>
      </c>
    </row>
    <row r="214" spans="1:11" s="22" customFormat="1" ht="144" customHeight="1" x14ac:dyDescent="0.25">
      <c r="A214" s="31">
        <f t="shared" si="15"/>
        <v>205</v>
      </c>
      <c r="B214" s="28" t="s">
        <v>113</v>
      </c>
      <c r="C214" s="27" t="s">
        <v>293</v>
      </c>
      <c r="D214" s="28" t="s">
        <v>71</v>
      </c>
      <c r="E214" s="29" t="s">
        <v>48</v>
      </c>
      <c r="F214" s="27" t="s">
        <v>294</v>
      </c>
      <c r="G214" s="30">
        <v>26565</v>
      </c>
      <c r="H214" s="30">
        <f t="shared" si="12"/>
        <v>26565</v>
      </c>
      <c r="I214" s="30">
        <f t="shared" si="13"/>
        <v>0</v>
      </c>
      <c r="J214" s="30" t="s">
        <v>26</v>
      </c>
      <c r="K214" s="28">
        <f t="shared" si="14"/>
        <v>45031</v>
      </c>
    </row>
    <row r="215" spans="1:11" s="22" customFormat="1" ht="144" customHeight="1" x14ac:dyDescent="0.25">
      <c r="A215" s="31">
        <f t="shared" si="15"/>
        <v>206</v>
      </c>
      <c r="B215" s="28" t="s">
        <v>113</v>
      </c>
      <c r="C215" s="27" t="s">
        <v>460</v>
      </c>
      <c r="D215" s="28" t="s">
        <v>461</v>
      </c>
      <c r="E215" s="29" t="s">
        <v>462</v>
      </c>
      <c r="F215" s="27" t="s">
        <v>463</v>
      </c>
      <c r="G215" s="30">
        <v>135967.85999999999</v>
      </c>
      <c r="H215" s="30">
        <f t="shared" si="12"/>
        <v>135967.85999999999</v>
      </c>
      <c r="I215" s="30">
        <f t="shared" si="13"/>
        <v>0</v>
      </c>
      <c r="J215" s="30" t="s">
        <v>26</v>
      </c>
      <c r="K215" s="28">
        <f t="shared" si="14"/>
        <v>45031</v>
      </c>
    </row>
    <row r="216" spans="1:11" s="16" customFormat="1" ht="18.75" x14ac:dyDescent="0.3">
      <c r="A216" s="23" t="s">
        <v>29</v>
      </c>
      <c r="B216" s="24"/>
      <c r="C216" s="23"/>
      <c r="D216" s="24"/>
      <c r="E216" s="25"/>
      <c r="F216" s="23"/>
      <c r="G216" s="26">
        <f>SUBTOTAL(109,Tabla2[Monto Facturado DOP])</f>
        <v>37858468.710000001</v>
      </c>
      <c r="H216" s="26">
        <f>SUBTOTAL(109,Tabla2[Monto Pagado DOP])</f>
        <v>37858468.710000001</v>
      </c>
      <c r="I216" s="26">
        <f>+Tabla2[[#Totals],[Monto Facturado DOP]]-Tabla2[[#Totals],[Monto Pagado DOP]]</f>
        <v>0</v>
      </c>
      <c r="J216" s="26"/>
      <c r="K216" s="24"/>
    </row>
    <row r="217" spans="1:11" s="16" customFormat="1" ht="18.75" x14ac:dyDescent="0.3">
      <c r="G217" s="17"/>
      <c r="K217" s="18"/>
    </row>
    <row r="218" spans="1:11" s="16" customFormat="1" ht="18.75" x14ac:dyDescent="0.3">
      <c r="G218" s="17"/>
      <c r="K218" s="18"/>
    </row>
    <row r="219" spans="1:11" s="16" customFormat="1" ht="18.75" x14ac:dyDescent="0.3">
      <c r="G219" s="17"/>
      <c r="K219" s="18"/>
    </row>
    <row r="220" spans="1:11" s="16" customFormat="1" ht="18.75" x14ac:dyDescent="0.3">
      <c r="G220" s="17"/>
      <c r="K220" s="18"/>
    </row>
    <row r="221" spans="1:11" s="16" customFormat="1" ht="18.75" x14ac:dyDescent="0.3">
      <c r="G221" s="17"/>
      <c r="K221" s="18"/>
    </row>
    <row r="222" spans="1:11" s="21" customFormat="1" ht="18.75" x14ac:dyDescent="0.3">
      <c r="A222" s="19"/>
      <c r="B222" s="19"/>
      <c r="C222" s="19"/>
      <c r="D222" s="19"/>
      <c r="E222" s="19"/>
      <c r="F222" s="19"/>
      <c r="G222" s="20"/>
      <c r="H222" s="19"/>
      <c r="I222" s="19"/>
      <c r="J222" s="19"/>
      <c r="K222" s="19"/>
    </row>
    <row r="223" spans="1:11" s="21" customFormat="1" ht="18.75" x14ac:dyDescent="0.3">
      <c r="A223" s="33" t="s">
        <v>31</v>
      </c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1:11" s="21" customFormat="1" ht="18.75" x14ac:dyDescent="0.3">
      <c r="A224" s="34" t="s">
        <v>32</v>
      </c>
      <c r="B224" s="34"/>
      <c r="C224" s="34"/>
      <c r="D224" s="34"/>
      <c r="E224" s="34"/>
      <c r="F224" s="34"/>
      <c r="G224" s="34"/>
      <c r="H224" s="34"/>
      <c r="I224" s="34"/>
      <c r="J224" s="34"/>
      <c r="K224" s="34"/>
    </row>
  </sheetData>
  <mergeCells count="5">
    <mergeCell ref="A5:K5"/>
    <mergeCell ref="A6:K6"/>
    <mergeCell ref="A7:K7"/>
    <mergeCell ref="A223:K223"/>
    <mergeCell ref="A224:K224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50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TipoDocRespaldo</vt:lpstr>
      <vt:lpstr>TipoDocRespaldo!Print_Area</vt:lpstr>
      <vt:lpstr>TipoDocRespaldo!Print_Titles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Antonio Perez Arias</cp:lastModifiedBy>
  <cp:lastPrinted>2023-04-13T16:05:13Z</cp:lastPrinted>
  <dcterms:created xsi:type="dcterms:W3CDTF">2023-01-18T19:10:56Z</dcterms:created>
  <dcterms:modified xsi:type="dcterms:W3CDTF">2023-04-13T16:06:08Z</dcterms:modified>
</cp:coreProperties>
</file>