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TA X PAGAR RECT\Reportes cuentas por pagar mensuales\2023\MAYO\"/>
    </mc:Choice>
  </mc:AlternateContent>
  <xr:revisionPtr revIDLastSave="0" documentId="13_ncr:1_{3AAA60EB-FD76-414F-A489-83504B301E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NominaSueldo" sheetId="1" r:id="rId1"/>
    <sheet name="Definicion" sheetId="2" r:id="rId2"/>
  </sheets>
  <definedNames>
    <definedName name="_xlnm.Print_Titles" localSheetId="0">EsNominaSueldo!$9:$9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I17" i="1"/>
  <c r="I21" i="1"/>
  <c r="I25" i="1"/>
  <c r="I29" i="1"/>
  <c r="I33" i="1"/>
  <c r="I37" i="1"/>
  <c r="I41" i="1"/>
  <c r="I45" i="1"/>
  <c r="I49" i="1"/>
  <c r="I53" i="1"/>
  <c r="I57" i="1"/>
  <c r="I61" i="1"/>
  <c r="I65" i="1"/>
  <c r="I69" i="1"/>
  <c r="I73" i="1"/>
  <c r="I77" i="1"/>
  <c r="I81" i="1"/>
  <c r="I85" i="1"/>
  <c r="I89" i="1"/>
  <c r="I93" i="1"/>
  <c r="I97" i="1"/>
  <c r="I101" i="1"/>
  <c r="I105" i="1"/>
  <c r="I109" i="1"/>
  <c r="I113" i="1"/>
  <c r="I117" i="1"/>
  <c r="I121" i="1"/>
  <c r="I125" i="1"/>
  <c r="I129" i="1"/>
  <c r="I133" i="1"/>
  <c r="I137" i="1"/>
  <c r="I141" i="1"/>
  <c r="I145" i="1"/>
  <c r="I149" i="1"/>
  <c r="I153" i="1"/>
  <c r="I157" i="1"/>
  <c r="I161" i="1"/>
  <c r="I165" i="1"/>
  <c r="I169" i="1"/>
  <c r="H10" i="1"/>
  <c r="H172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H18" i="1"/>
  <c r="I18" i="1" s="1"/>
  <c r="H19" i="1"/>
  <c r="I19" i="1" s="1"/>
  <c r="H20" i="1"/>
  <c r="I20" i="1" s="1"/>
  <c r="H21" i="1"/>
  <c r="H22" i="1"/>
  <c r="I22" i="1" s="1"/>
  <c r="H23" i="1"/>
  <c r="I23" i="1" s="1"/>
  <c r="H24" i="1"/>
  <c r="I24" i="1" s="1"/>
  <c r="H25" i="1"/>
  <c r="H26" i="1"/>
  <c r="I26" i="1" s="1"/>
  <c r="H27" i="1"/>
  <c r="I27" i="1" s="1"/>
  <c r="H28" i="1"/>
  <c r="I28" i="1" s="1"/>
  <c r="H29" i="1"/>
  <c r="H30" i="1"/>
  <c r="I30" i="1" s="1"/>
  <c r="H31" i="1"/>
  <c r="I31" i="1" s="1"/>
  <c r="H32" i="1"/>
  <c r="I32" i="1" s="1"/>
  <c r="H33" i="1"/>
  <c r="H34" i="1"/>
  <c r="I34" i="1" s="1"/>
  <c r="H35" i="1"/>
  <c r="I35" i="1" s="1"/>
  <c r="H36" i="1"/>
  <c r="I36" i="1" s="1"/>
  <c r="H37" i="1"/>
  <c r="H38" i="1"/>
  <c r="I38" i="1" s="1"/>
  <c r="H39" i="1"/>
  <c r="I39" i="1" s="1"/>
  <c r="H40" i="1"/>
  <c r="I40" i="1" s="1"/>
  <c r="H41" i="1"/>
  <c r="H42" i="1"/>
  <c r="I42" i="1" s="1"/>
  <c r="H43" i="1"/>
  <c r="I43" i="1" s="1"/>
  <c r="H44" i="1"/>
  <c r="I44" i="1" s="1"/>
  <c r="H45" i="1"/>
  <c r="H46" i="1"/>
  <c r="I46" i="1" s="1"/>
  <c r="H47" i="1"/>
  <c r="I47" i="1" s="1"/>
  <c r="H48" i="1"/>
  <c r="I48" i="1" s="1"/>
  <c r="H49" i="1"/>
  <c r="H50" i="1"/>
  <c r="I50" i="1" s="1"/>
  <c r="H51" i="1"/>
  <c r="I51" i="1" s="1"/>
  <c r="H52" i="1"/>
  <c r="I52" i="1" s="1"/>
  <c r="H53" i="1"/>
  <c r="H54" i="1"/>
  <c r="I54" i="1" s="1"/>
  <c r="H55" i="1"/>
  <c r="I55" i="1" s="1"/>
  <c r="H56" i="1"/>
  <c r="I56" i="1" s="1"/>
  <c r="H57" i="1"/>
  <c r="H58" i="1"/>
  <c r="I58" i="1" s="1"/>
  <c r="H59" i="1"/>
  <c r="I59" i="1" s="1"/>
  <c r="H60" i="1"/>
  <c r="I60" i="1" s="1"/>
  <c r="H61" i="1"/>
  <c r="H62" i="1"/>
  <c r="I62" i="1" s="1"/>
  <c r="H63" i="1"/>
  <c r="I63" i="1" s="1"/>
  <c r="H64" i="1"/>
  <c r="I64" i="1" s="1"/>
  <c r="H65" i="1"/>
  <c r="H66" i="1"/>
  <c r="I66" i="1" s="1"/>
  <c r="H67" i="1"/>
  <c r="I67" i="1" s="1"/>
  <c r="H68" i="1"/>
  <c r="I68" i="1" s="1"/>
  <c r="H69" i="1"/>
  <c r="H70" i="1"/>
  <c r="I70" i="1" s="1"/>
  <c r="H71" i="1"/>
  <c r="I71" i="1" s="1"/>
  <c r="H72" i="1"/>
  <c r="I72" i="1" s="1"/>
  <c r="H73" i="1"/>
  <c r="H74" i="1"/>
  <c r="I74" i="1" s="1"/>
  <c r="H75" i="1"/>
  <c r="I75" i="1" s="1"/>
  <c r="H76" i="1"/>
  <c r="I76" i="1" s="1"/>
  <c r="H77" i="1"/>
  <c r="H78" i="1"/>
  <c r="I78" i="1" s="1"/>
  <c r="H79" i="1"/>
  <c r="I79" i="1" s="1"/>
  <c r="H80" i="1"/>
  <c r="I80" i="1" s="1"/>
  <c r="H81" i="1"/>
  <c r="H82" i="1"/>
  <c r="I82" i="1" s="1"/>
  <c r="H83" i="1"/>
  <c r="I83" i="1" s="1"/>
  <c r="H84" i="1"/>
  <c r="I84" i="1" s="1"/>
  <c r="H85" i="1"/>
  <c r="H86" i="1"/>
  <c r="I86" i="1" s="1"/>
  <c r="H87" i="1"/>
  <c r="I87" i="1" s="1"/>
  <c r="H88" i="1"/>
  <c r="I88" i="1" s="1"/>
  <c r="H89" i="1"/>
  <c r="H90" i="1"/>
  <c r="I90" i="1" s="1"/>
  <c r="H91" i="1"/>
  <c r="I91" i="1" s="1"/>
  <c r="H92" i="1"/>
  <c r="I92" i="1" s="1"/>
  <c r="H93" i="1"/>
  <c r="H94" i="1"/>
  <c r="I94" i="1" s="1"/>
  <c r="H95" i="1"/>
  <c r="I95" i="1" s="1"/>
  <c r="H96" i="1"/>
  <c r="I96" i="1" s="1"/>
  <c r="H97" i="1"/>
  <c r="H98" i="1"/>
  <c r="I98" i="1" s="1"/>
  <c r="H99" i="1"/>
  <c r="I99" i="1" s="1"/>
  <c r="H100" i="1"/>
  <c r="I100" i="1" s="1"/>
  <c r="H101" i="1"/>
  <c r="H102" i="1"/>
  <c r="I102" i="1" s="1"/>
  <c r="H103" i="1"/>
  <c r="I103" i="1" s="1"/>
  <c r="H104" i="1"/>
  <c r="I104" i="1" s="1"/>
  <c r="H105" i="1"/>
  <c r="H106" i="1"/>
  <c r="I106" i="1" s="1"/>
  <c r="H107" i="1"/>
  <c r="I107" i="1" s="1"/>
  <c r="H108" i="1"/>
  <c r="I108" i="1" s="1"/>
  <c r="H109" i="1"/>
  <c r="H110" i="1"/>
  <c r="I110" i="1" s="1"/>
  <c r="H111" i="1"/>
  <c r="I111" i="1" s="1"/>
  <c r="H112" i="1"/>
  <c r="I112" i="1" s="1"/>
  <c r="H113" i="1"/>
  <c r="H114" i="1"/>
  <c r="I114" i="1" s="1"/>
  <c r="H115" i="1"/>
  <c r="I115" i="1" s="1"/>
  <c r="H116" i="1"/>
  <c r="I116" i="1" s="1"/>
  <c r="H117" i="1"/>
  <c r="H118" i="1"/>
  <c r="I118" i="1" s="1"/>
  <c r="H119" i="1"/>
  <c r="I119" i="1" s="1"/>
  <c r="H120" i="1"/>
  <c r="I120" i="1" s="1"/>
  <c r="H121" i="1"/>
  <c r="H122" i="1"/>
  <c r="I122" i="1" s="1"/>
  <c r="H123" i="1"/>
  <c r="I123" i="1" s="1"/>
  <c r="H124" i="1"/>
  <c r="I124" i="1" s="1"/>
  <c r="H125" i="1"/>
  <c r="H126" i="1"/>
  <c r="I126" i="1" s="1"/>
  <c r="H127" i="1"/>
  <c r="I127" i="1" s="1"/>
  <c r="H128" i="1"/>
  <c r="I128" i="1" s="1"/>
  <c r="H129" i="1"/>
  <c r="H130" i="1"/>
  <c r="I130" i="1" s="1"/>
  <c r="H131" i="1"/>
  <c r="I131" i="1" s="1"/>
  <c r="H132" i="1"/>
  <c r="I132" i="1" s="1"/>
  <c r="H133" i="1"/>
  <c r="H134" i="1"/>
  <c r="I134" i="1" s="1"/>
  <c r="H135" i="1"/>
  <c r="I135" i="1" s="1"/>
  <c r="H136" i="1"/>
  <c r="I136" i="1" s="1"/>
  <c r="H137" i="1"/>
  <c r="H138" i="1"/>
  <c r="I138" i="1" s="1"/>
  <c r="H139" i="1"/>
  <c r="I139" i="1" s="1"/>
  <c r="H140" i="1"/>
  <c r="I140" i="1" s="1"/>
  <c r="H141" i="1"/>
  <c r="H142" i="1"/>
  <c r="I142" i="1" s="1"/>
  <c r="H143" i="1"/>
  <c r="I143" i="1" s="1"/>
  <c r="H144" i="1"/>
  <c r="I144" i="1" s="1"/>
  <c r="H145" i="1"/>
  <c r="H146" i="1"/>
  <c r="I146" i="1" s="1"/>
  <c r="H147" i="1"/>
  <c r="I147" i="1" s="1"/>
  <c r="H148" i="1"/>
  <c r="I148" i="1" s="1"/>
  <c r="H149" i="1"/>
  <c r="H150" i="1"/>
  <c r="I150" i="1" s="1"/>
  <c r="H151" i="1"/>
  <c r="I151" i="1" s="1"/>
  <c r="H152" i="1"/>
  <c r="I152" i="1" s="1"/>
  <c r="H153" i="1"/>
  <c r="H154" i="1"/>
  <c r="I154" i="1" s="1"/>
  <c r="H155" i="1"/>
  <c r="I155" i="1" s="1"/>
  <c r="H156" i="1"/>
  <c r="I156" i="1" s="1"/>
  <c r="H157" i="1"/>
  <c r="H158" i="1"/>
  <c r="I158" i="1" s="1"/>
  <c r="H159" i="1"/>
  <c r="I159" i="1" s="1"/>
  <c r="H160" i="1"/>
  <c r="I160" i="1" s="1"/>
  <c r="H161" i="1"/>
  <c r="H162" i="1"/>
  <c r="I162" i="1" s="1"/>
  <c r="H163" i="1"/>
  <c r="I163" i="1" s="1"/>
  <c r="H164" i="1"/>
  <c r="I164" i="1" s="1"/>
  <c r="H165" i="1"/>
  <c r="H166" i="1"/>
  <c r="I166" i="1" s="1"/>
  <c r="H167" i="1"/>
  <c r="I167" i="1" s="1"/>
  <c r="H168" i="1"/>
  <c r="I168" i="1" s="1"/>
  <c r="H169" i="1"/>
  <c r="H170" i="1"/>
  <c r="I170" i="1" s="1"/>
  <c r="H171" i="1"/>
  <c r="I171" i="1" s="1"/>
  <c r="K8" i="1"/>
  <c r="G172" i="1"/>
  <c r="I10" i="1" l="1"/>
  <c r="I172" i="1" s="1"/>
</calcChain>
</file>

<file path=xl/sharedStrings.xml><?xml version="1.0" encoding="utf-8"?>
<sst xmlns="http://schemas.openxmlformats.org/spreadsheetml/2006/main" count="913" uniqueCount="387">
  <si>
    <t>Beneficiario</t>
  </si>
  <si>
    <t>27/04/2023</t>
  </si>
  <si>
    <t>N</t>
  </si>
  <si>
    <t>IRIS ARMONIA PEÑA MINAYA</t>
  </si>
  <si>
    <t>15/05/2023</t>
  </si>
  <si>
    <t>02/05/2023</t>
  </si>
  <si>
    <t>15/02/2023</t>
  </si>
  <si>
    <t>REC-Pago relación de facturas anexas, por legalización de documentos (ISFODOSU), orden de compra 2021-00252.</t>
  </si>
  <si>
    <t>31/03/2023</t>
  </si>
  <si>
    <t>ELVIRA POLANCO DIAZ</t>
  </si>
  <si>
    <t>10/05/2023</t>
  </si>
  <si>
    <t>06/12/2022</t>
  </si>
  <si>
    <t>JVM-Pago de factura No. NCF: B1500000019 d/f 06/12/2022, correspondiente a la contratación de servicio de catering para 145 personas en la actividad de integración y fortalecimiento Institucional del Recinto. orden de compra 2022-00622.</t>
  </si>
  <si>
    <t>19/05/2023</t>
  </si>
  <si>
    <t>15/11/2022</t>
  </si>
  <si>
    <t>JVM-Pago relación de  factura por servicio de catering para diversas actividades del Recinto, según Orden de compra ISFODOSU-2022-00480.</t>
  </si>
  <si>
    <t>25/11/2022</t>
  </si>
  <si>
    <t>ESMERALDA CACERES DE LOS SANTOS</t>
  </si>
  <si>
    <t>31/01/2023</t>
  </si>
  <si>
    <t>24/05/2023</t>
  </si>
  <si>
    <t>UM-Pago relación de facturas anexas, por el servicio de fumigación de todas las áreas del Recinto. 9no. pago de la orden de compra No. ISFODOSU-2021-00295.</t>
  </si>
  <si>
    <t>28/02/2023</t>
  </si>
  <si>
    <t>05/05/2023</t>
  </si>
  <si>
    <t>19/04/2023</t>
  </si>
  <si>
    <t>03/03/2023</t>
  </si>
  <si>
    <t>07/03/2023</t>
  </si>
  <si>
    <t>26/04/2023</t>
  </si>
  <si>
    <t>10/01/2023</t>
  </si>
  <si>
    <t>02/12/2022</t>
  </si>
  <si>
    <t>OFICINA  DE COOPERACION UNIVERSITARIA COLOMBIA</t>
  </si>
  <si>
    <t>08/05/2023</t>
  </si>
  <si>
    <t>29/05/2023</t>
  </si>
  <si>
    <t>09/05/2023</t>
  </si>
  <si>
    <t>REC-Pago factura FE2331 d/f 26/04/2023, por el mantenimiento y servicios gestionados de Universitas Académico y Alojamiento de la Infraestructura y Aplicación en Servidores. Según Cert. CI-0000150-2023. USD 52,813.00 a una tasa de DOP 54.6009.</t>
  </si>
  <si>
    <t>UNED-UNIVERSIDAD NACIONAL DE EDUCACION A DISTANCIA</t>
  </si>
  <si>
    <t>25/05/2023</t>
  </si>
  <si>
    <t>14/04/2023</t>
  </si>
  <si>
    <t>REC-Pago fact. 20230000000000092 d/f 14/04/2023, por el 50% de los Módulos de Invest. y sus procesos operativos e Invest. cuantitativa en la 2da. versión del Dipl. virtual de Invest. Educ. para Doc. Cert. CI-417-2022. EUR$ 1,798.20.Tasa RD$ 61.1862. Saldo</t>
  </si>
  <si>
    <t>REC-2do pago factura 20230000000000098 19/04/2023, por asesoría en contenidos de Desarrollo y Gestión Socioemocional y en los componentes de Desarrollo Intrapersonal e Interpersonal, EUR 19,800.00 a una tasa RD$61.1862 según Cert. CI-0000468-2022. Saldo</t>
  </si>
  <si>
    <t>FUNDACION DE INVESTIGACIÓN DE LA UNIVERSIDAD DE SEVILLA</t>
  </si>
  <si>
    <t>03/04/2023</t>
  </si>
  <si>
    <t>REC-2do pago factura No. 23/4550/0223 d/f 03/04/2023, correspondiente a 5 asignaturas virtualizadas en relación a la "Evaluación por competencias Digitales Docentes" según lo establece la Cert. CI-0000228-2022. EUR$1,500.00 a una tasa de RD$61.1862.</t>
  </si>
  <si>
    <t>MANUEL ANTONIO ROSARIO ALMANZAR</t>
  </si>
  <si>
    <t>28/04/2023</t>
  </si>
  <si>
    <t>13/12/2022</t>
  </si>
  <si>
    <t>LNM-Pago factura NCF: B1500000140 d/f 13/12/2022, por la adquisición de provisiones (remanente) para uso de la alimentación  de los estudiantes del Recinto, según Orden de compra  ISFODOSU-2022-00521. 1er pago.</t>
  </si>
  <si>
    <t>COMPANIA DOMINICANA DE TELEFONOS C POR A</t>
  </si>
  <si>
    <t>04/05/2023</t>
  </si>
  <si>
    <t>10/04/2023</t>
  </si>
  <si>
    <t>REC-pago factura E450000009175 d/f  27/04/2023, por servicio correspondiente a la cuenta 751071915, Sumaria Líneas de los Recintos, mes de abril 2023.</t>
  </si>
  <si>
    <t>12/05/2023</t>
  </si>
  <si>
    <t>26/05/2023</t>
  </si>
  <si>
    <t>REC-Pago factura E450000010195 d/f 10/05/2023, correspondiente a la cuenta 711982560, central Rectoría mayo 2023.</t>
  </si>
  <si>
    <t>REC-Pago factura E450000010170 d/f 10/05/2023, correspondiente a la cuenta 705001061, flotilla móvil mayo 2023.</t>
  </si>
  <si>
    <t>30/05/2023</t>
  </si>
  <si>
    <t>REC-Pago factura E450000010236 d/f 10/05/2023, correspondiente a la cuenta 734699053, líneas de la Rectoría mayo 2023.</t>
  </si>
  <si>
    <t>27/05/2023</t>
  </si>
  <si>
    <t>REC-Pago factura NCF: E450000011740 d/f 27/05/2023 correspondiente a la cuenta 751071915 sumaria líneas de los Recintos. Mes Mayo 2023.</t>
  </si>
  <si>
    <t>18/04/2023</t>
  </si>
  <si>
    <t>Editora Listin Diario, SA</t>
  </si>
  <si>
    <t>20/02/2023</t>
  </si>
  <si>
    <t>REC-Pago factura B1500007983 d/f 20/02/2023, por concepto de publicación y aviso de concurso en periódico impreso de circulación nacional. Orden de compra 00042-2023, Primer pago.</t>
  </si>
  <si>
    <t>22/02/2023</t>
  </si>
  <si>
    <t>REC-Pago de factura B1500007990 d/f 22/02/2023, por concepto de publicaciones de licitaciones públicas en periódicos de circulación nacional, orden de compra 00414-2022. Pago parcial.</t>
  </si>
  <si>
    <t>23/01/2023</t>
  </si>
  <si>
    <t>Totalenergies Marketing Dominicana, S.A.</t>
  </si>
  <si>
    <t>31/05/2023</t>
  </si>
  <si>
    <t>01/03/2023</t>
  </si>
  <si>
    <t>EMH-Pago relación facturas por la adquisición de tickets de combustible para este Recinto, según OR-2022-00603.</t>
  </si>
  <si>
    <t>22/03/2023</t>
  </si>
  <si>
    <t>01/02/2023</t>
  </si>
  <si>
    <t>AGUA PLANETA AZUL C POR A</t>
  </si>
  <si>
    <t>15/12/2022</t>
  </si>
  <si>
    <t>27/01/2023</t>
  </si>
  <si>
    <t>16/02/2023</t>
  </si>
  <si>
    <t>11/05/2023</t>
  </si>
  <si>
    <t>05/01/2023</t>
  </si>
  <si>
    <t>FEM-Pago relación de facturas anexas, por La adquisición de agua purificada (botellones de agua). 4to pago de la orden de compra 2022-00160.</t>
  </si>
  <si>
    <t>19/01/2023</t>
  </si>
  <si>
    <t>02/02/2023</t>
  </si>
  <si>
    <t>FEM-Pago relación de facturas anexas, por adquisición de agua purificada (botellones de agua) para los estudiantes del Recinto. Según Orden de compra ISFODOSU-2022-00160. 5to pago.</t>
  </si>
  <si>
    <t>13/02/2023</t>
  </si>
  <si>
    <t>23/02/2023</t>
  </si>
  <si>
    <t>Gas Antillano, SAS</t>
  </si>
  <si>
    <t>28/03/2023</t>
  </si>
  <si>
    <t>LNM-Pago relación de facturas d/f 28/03/2023, por adquisición de gas al granel (GLP), para uso en el Recinto. Según orden de compra No. ISFODOSU-2022-00288. 3er pago.</t>
  </si>
  <si>
    <t>Centro Automotriz Remesa, SRL</t>
  </si>
  <si>
    <t>24/02/2023</t>
  </si>
  <si>
    <t>FEM-Pago factura No.00007923 NCF: B1500001739 d/f 24/02/2023, correspondiente a la reparación y mantenimiento de flotilla vehicular del Recinto. 4to pago de la orden de pago 2022-00268.</t>
  </si>
  <si>
    <t>20/01/2023</t>
  </si>
  <si>
    <t>Vigilantes Navieros del Caribe, SRL</t>
  </si>
  <si>
    <t>REC-Pago relación de facturas anexas, por contratación de servicio de seguridad para protección y vigilancia en los Recintos y Rectoría del ISFODOSU. Meses febrero y marzo 2023. Certificación BS-15012-2022.</t>
  </si>
  <si>
    <t>Editora Buho, SRL</t>
  </si>
  <si>
    <t>23/05/2023</t>
  </si>
  <si>
    <t>05/04/2023</t>
  </si>
  <si>
    <t>REC-Avance 20% contra póliza de fianzas comerciales No. FIAN-21971, correspondiente al proceso de servicio de impresiones para la Rectoría del ISFODOSU. Según orden de compra No. 2023-00145.</t>
  </si>
  <si>
    <t>Muebles y Equipos para Oficina León Gonzalez, SRL</t>
  </si>
  <si>
    <t>FEM-Pago factura NCF: B1500000909 d/f 28/04/2023, correspondiente a la compra de 400 sillas de comedor con espalda y asiento en plástico. Pago único y cierre de la orden de compra 2023-00171.</t>
  </si>
  <si>
    <t>Tropigas Dominicana, SRL</t>
  </si>
  <si>
    <t>17/04/2023</t>
  </si>
  <si>
    <t>EMH-Pago factura NCF: B1500012485 d/f 17/04/2023, por la compra de gas para uso del Recinto. Según orden de compra 2022-00017.</t>
  </si>
  <si>
    <t>Oficina Universal, SA</t>
  </si>
  <si>
    <t>17/02/2023</t>
  </si>
  <si>
    <t>REC-Pago factura No. B1500001635 d/f 17/02/2023, por la adquisición de (4) Scanner HP Scanjet PRO N4000, según contrato ISFODOSU-099-2022.</t>
  </si>
  <si>
    <t>MAPFRE Salud ARS, S.A.</t>
  </si>
  <si>
    <t>16/05/2023</t>
  </si>
  <si>
    <t>REC-Pago factura NCF: B1500003530 d/f 02/05/2023, por seguro complementario para los empleados del ISFODOSU. Mes mayo 2023.</t>
  </si>
  <si>
    <t>Distribuidores Internacionales de Petróleo, SA</t>
  </si>
  <si>
    <t>REC-Pago factura NCF: B1500025452 d/f 27/04/2023, por adquisición de tickets de combustibles para la Rectoría del ISFODOSU,según Certificación de contrato NO. BS-0012605-2022. Pagos parciales.</t>
  </si>
  <si>
    <t>QUITASOLES AMBIENTALES C POR A</t>
  </si>
  <si>
    <t>17/05/2023</t>
  </si>
  <si>
    <t>REC-Pago factura NCF: B1500000190 d/f 31/01/2023, correspondiente al suministro y colocación de lona tensada en espacios de estudios y descanso estudiantil en el Recinto FEM, según Orden de compra No. ISFODOSU-2022-00569.</t>
  </si>
  <si>
    <t>REC-Pago factura NCF: B1500000189 d/f 31/01/2023, correspondiente al suministro e instalación de canaletas para el Recinto FEM, según orden de compra 2022-00361.</t>
  </si>
  <si>
    <t>17/01/2023</t>
  </si>
  <si>
    <t>HUMANO SEGUROS S A</t>
  </si>
  <si>
    <t>01/05/2023</t>
  </si>
  <si>
    <t>REC-Pago factura NCF: B1500027705, d/f 01/05/2023, por contratación de seguro complementario para empleados del ISFODOSU, mes de mayo 2023.</t>
  </si>
  <si>
    <t>WINDTELECOM S A</t>
  </si>
  <si>
    <t>03/05/2023</t>
  </si>
  <si>
    <t>02/04/2023</t>
  </si>
  <si>
    <t>REC-Pago factura NCF: B1500010885 d/f 02/04/2023, correspondiente a contrato de Internet 100MB de Rectoría, cuenta No. 629699, por un monto de RD$16,315.00 mes de abril 2023.</t>
  </si>
  <si>
    <t>18/05/2023</t>
  </si>
  <si>
    <t>REC-Pago factura NCF: B1500010988 d/f 02/05/2023, correspondiente a contrato de Internet  100/10MB por el mes de mayo 2023.</t>
  </si>
  <si>
    <t>Sistemas &amp; Tecnología, SRL</t>
  </si>
  <si>
    <t>REC-Pago factura No.596 con NCF: B1500000349 d/f 16/02/2023 para renovación de licencia software antiplagio turnitin para áreas académicas del ISFODOSU, periodo 2023-2024, OR-2023-00035</t>
  </si>
  <si>
    <t>Arteluz, SRL</t>
  </si>
  <si>
    <t>10/03/2023</t>
  </si>
  <si>
    <t>REC- Pago factura NCF: B1500000448 d/f 10/03/2023, por Confección de Back Panel para actividad del día de la Mujer "Liderazgo de la Mujer Actual de la Educación". Según Orden de compra  ISFODOSU-2023-00075. Único pago.</t>
  </si>
  <si>
    <t>Suplidora Leopeña, SRL</t>
  </si>
  <si>
    <t>06/03/2023</t>
  </si>
  <si>
    <t>EPH-Pago factura No. P28793 NCF: B1500000956 d/f 06/03/2023, por adquisición de alimentos  y bebidas para los estudiantes del Recinto. Orden de compra 2022-00679.</t>
  </si>
  <si>
    <t>GASOLINERA FRANCO BIDO SRL</t>
  </si>
  <si>
    <t>27/03/2023</t>
  </si>
  <si>
    <t>EPH-Pago factura No. 00215325 NCF: B1500002098 d/f 27/03/2023, adquisición de tickets prepagados de combustibles para el uso del Recinto. Orden de compra ISFODOSU-2023-00063.</t>
  </si>
  <si>
    <t>El Primo Comercial, SRL</t>
  </si>
  <si>
    <t>JVM-Pago de factura No. VCR1-41581 NCF: B1500000224 d/f 07/03/2023, por la adquisición de televisores para el recinto. orden de compra00047-2023.</t>
  </si>
  <si>
    <t>Renzo  Roncagliolo Jones</t>
  </si>
  <si>
    <t>14/03/2023</t>
  </si>
  <si>
    <t>REC-Pago fact. 0020, d/f 14/03/2023, correspondiente al 20% por contratación de servicio de consultoría para la elaboración de un libro "Historia de la Educación Docente Dominicana", caso de estudio, ISFODOSU, OR-2022-00711, pagos parciales.</t>
  </si>
  <si>
    <t>Servicios Empresariales Canaan, SRL</t>
  </si>
  <si>
    <t>JVM-Pago factura con NCF: B1500000849 d/f 17/04/2023, correspondiente a la adquisición de tickets prepago de combustibles para los vehículos y maquina corta grama OR-2022-00082, orden cerrada.</t>
  </si>
  <si>
    <t>FEM-Pago factura B1500000843 d/f 31/03/2023, correspondiente a la adquisición de tickets prepagos para este Recinto, 6to pago de la OR-2022-00488.</t>
  </si>
  <si>
    <t>03/02/2023</t>
  </si>
  <si>
    <t>Agua Cristal, SA</t>
  </si>
  <si>
    <t>24/01/2023</t>
  </si>
  <si>
    <t>EMH-Pago relación de facturas por compra de botellones de agua para consumo de los estudiantes de este Recinto, según OR-2022-0008.</t>
  </si>
  <si>
    <t>07/02/2023</t>
  </si>
  <si>
    <t>14/02/2023</t>
  </si>
  <si>
    <t>21/02/2023</t>
  </si>
  <si>
    <t>02/03/2023</t>
  </si>
  <si>
    <t>08/03/2023</t>
  </si>
  <si>
    <t>20/03/2023</t>
  </si>
  <si>
    <t>24/03/2023</t>
  </si>
  <si>
    <t>Hernández Alicomsa Hasa, SRL</t>
  </si>
  <si>
    <t>FEM-Pago factura NCF: B1500000243 d/f 20/01/2023, por la adquisición de utensilios de cocina. Pago único de la orden de compra 2022-00694.</t>
  </si>
  <si>
    <t>07/12/2022</t>
  </si>
  <si>
    <t>Empresas Miltin, SRL</t>
  </si>
  <si>
    <t>17/03/2023</t>
  </si>
  <si>
    <t>UM-Pago factura NCF: B1500007454 d/f 17/03/2023, por la adquisición de tickets de combustible para uso de los vehículos del Recinto. Pago de la orden de compra ISFODOSU-2022-00058.</t>
  </si>
  <si>
    <t>Yona Yonel Diesel, SRL</t>
  </si>
  <si>
    <t>REC-Pago factura NCF: B1500000172 d/f 03/02/2023, por adquisición de Gasoil óptimo para la planta eléctrica de la Rectoría del ISFODOSU, según orden de compra ISFODOSU-2022-00672.</t>
  </si>
  <si>
    <t>JVM-Pago factura NCF: B1500000195 d/f 28/03/2023, por la adquisición de gasoil para la planta eléctrica del Recinto. orden de compra 2023-00111.</t>
  </si>
  <si>
    <t>Difo Eléctromecanica, SRL</t>
  </si>
  <si>
    <t>EMH-Pago relación de facturas anexas, por adquisición e instalación de climatizadores inverter, de diferentes capacidades para varios espacios del Recinto y la Rectoría. Según Orden de compras ISFODOSU-2023-00080.</t>
  </si>
  <si>
    <t>REC-Pago relación de facturas anexas, por el servicio de mantenimiento preventivo/correctivo de los aires acondicionados y cuarto frio de la Rectoría y el FEM. Orden de compra 2022-00396.</t>
  </si>
  <si>
    <t>30/03/2023</t>
  </si>
  <si>
    <t>09/03/2023</t>
  </si>
  <si>
    <t>REC-Pago factura NCF: B1500000158 d/f 09/03/2023, por servicio de mantenimiento preventivo y correctivo para los generadores eléctricos de la Rectoría, según Orden de compra ISFODOSU-2022-00355.</t>
  </si>
  <si>
    <t>JVM-Pago factura NCF: B1500000154 d/f 24/02/2023, por servicio de mantenimiento preventivo y reparación de maquinarias y equipos. Según orden No. ISFODOSU-2022-00121. Ultimo pago.</t>
  </si>
  <si>
    <t>Aguas Nacionales Dominic, SRL</t>
  </si>
  <si>
    <t>06/02/2023</t>
  </si>
  <si>
    <t>JVM-Pago de factura No. 0003 NCF: B1500000228 d/f 06/02/2023, por la adquisición de alimentos y bebidas para los estudiantes del Recinto, orden de compra 2020-120. orden cerrada.</t>
  </si>
  <si>
    <t>FL&amp;M COMERCIAL, SRL</t>
  </si>
  <si>
    <t>EMH-Pago factura NCF: B1500000912 d/f 10/01/2023, por adquisición de artículos ferreteros para el área de mantenimiento. Según orden ISFODOSU-2022-00671.</t>
  </si>
  <si>
    <t>Casting Scorpion, SRL</t>
  </si>
  <si>
    <t>22/05/2023</t>
  </si>
  <si>
    <t>FEM-Pago factura NCF: B1500000839 d/f 22/03/2023 correspondiente a la compra de Astas con base , para el Recinto. Pago único de la orden de compra 2022-00675.</t>
  </si>
  <si>
    <t>25/01/2023</t>
  </si>
  <si>
    <t>Supercentro Tamboril, SRL</t>
  </si>
  <si>
    <t>23/03/2023</t>
  </si>
  <si>
    <t>LNM-Pago factura NCF: B1500010408 d/f 23/03/2023, por adquisición de tickets de combustibles para la flotilla vehicular y asignación de los directores del Recinto. Según Orden de compra ISFODOSU-2022-00281. 4to pago de la orden.</t>
  </si>
  <si>
    <t>Casa Jarabacoa, SRL</t>
  </si>
  <si>
    <t>FEM-Pago factura NCF: B1500001568 d/f 08/03/2023, por adquisición de insumo de limpieza. Según Orden de compra ISFODOSU-2023-00055. 1er pago.</t>
  </si>
  <si>
    <t>Sofimac Technology Sote, SRL</t>
  </si>
  <si>
    <t>EMH-Pago factura NCF: B1500000087 d/f 07/03/2023, por servicio de mantenimiento preventivo y correctivo de aires acondicionados para el Recinto, orden de compra 2022/468.</t>
  </si>
  <si>
    <t>01/12/2022</t>
  </si>
  <si>
    <t>DISTRIBUIDORA Y SERVICIOS DIVERSOS DISOPE, SRL</t>
  </si>
  <si>
    <t>REC-Pago factura NCF: B1500000520 d/f 03/03/2023, por contratación de servicios de impresiones diversas dirigido a MiPymes. Orden de compra 2022-00714. Pago único.</t>
  </si>
  <si>
    <t>IQTEK Solutions, SRL</t>
  </si>
  <si>
    <t>30/04/2023</t>
  </si>
  <si>
    <t>REC-Pago de factura NCF: B1500000741 d/f 30/04/2023, por adquisición de equipos informáticos para el ISFODOSU-Contrato No. 2022-0003.</t>
  </si>
  <si>
    <t>Vegetales Polanco Sanchez, SRL</t>
  </si>
  <si>
    <t>FEM-Pago factura NCF: B1500000406 d/f 25/01/2023, correspondiente a la compra de alimentos para los estudiantes del Recinto. Orden de compra 2022-00068.</t>
  </si>
  <si>
    <t>GT CONSULTING, SRL</t>
  </si>
  <si>
    <t>FEM-Pago factura No. 3917 NCF: B1500000020 d/f 02/03/2023 correspondiente a la compra de accesorios informáticos. Pago único de la orden de compra 2023-00041.</t>
  </si>
  <si>
    <t>Eximedia, SRL</t>
  </si>
  <si>
    <t>14/12/2022</t>
  </si>
  <si>
    <t>FEM-Pago factura No. 2217 NCF: B1500000131 d/f 14/12/2022, correspondiente a los servicios de capacitación para el personal Administrativo. Pago único de la orden de compra 2022-00467.</t>
  </si>
  <si>
    <t>Prolimdes Comercial, SRL</t>
  </si>
  <si>
    <t>JVM-Pago factura No.FD-0024930 NCF: B1500001136 d/f 31/01/2023, correspondiente a la adquisición de materiales de limpieza y útiles de cocina y comedor para el Recinto. Orden de compra 2022-00535.</t>
  </si>
  <si>
    <t>FEM-Pago relación de facturas anexas, correspondiente a la compra de materiales de limpieza. Según  Orden de compra 2022-00197.</t>
  </si>
  <si>
    <t>INVERSIONES DLP, SRL</t>
  </si>
  <si>
    <t>LNM-Pago de factura NCF: B1500000995 d/f 03/02/2023, por la adquisición de alimentos para los estudiantes del Recinto. Tercer pago de la orden de compra No. ISFODOSU-2022-00233.</t>
  </si>
  <si>
    <t>JVM-Pago factura No. B1500000927 d/f 01/12/2022, por la adquisición de alimentos para los estudiantes del Recinto. Orden de compra 2022-491.</t>
  </si>
  <si>
    <t>FEM-Pago de factura NCF: B1500001029, d/f 06/02/2023, adquisición de alimentos( filete de tilapia) para  la elaboración de almuerzos de los estudiantes del Recinto, según Orden de compra ISFODOSU-2022-00403. 2do pago.</t>
  </si>
  <si>
    <t>FEM-Pago factura NCF: B1500001020 d/f 06/02/2023, por adquisición de alimentos para los estudiantes del Recinto. Decimo pago de la orden de compra 2021-00375.</t>
  </si>
  <si>
    <t>FEM-Pago factura con NCF: B1500001030 d/f 06/02/2023 correspondiente a la compra de alimentos estudiantil de este Recinto, primer pago de la OR-2022-00643.</t>
  </si>
  <si>
    <t>FEM-Pago con NCF: B1500001032 d/f 06/02/2023, correspondiente a la compra de alimentos para los estudiantes de este Recinto, OR-2022-00683</t>
  </si>
  <si>
    <t>FEM-Pago factura NCF: B1500001027 d/f 06/02/2023, por la adquisición de alimentos para los estudiantes de este Recinto. Tercer pago de la orden de compra 2022-00397.</t>
  </si>
  <si>
    <t>FEM-Pago de factura NCF: B1500001022 d/f 06/02/2023, por adquisición de alimentos para estudiantes del Recinto, séptimo pago de la orden de compra -2022-00115.</t>
  </si>
  <si>
    <t>FEM-Pago factura NCF: B1500001023 d/f 06/02/2023, por la adquisición de alimentos para los estudiantes del Recinto. 6to pago de la orden de compra 2022-00125.</t>
  </si>
  <si>
    <t>FEM-Pago factura NCF: B1500001028 d/f 06/02/2023, por la adquisición de alimentos para los estudiantes del Recinto. Tercer pago de la orden de compra 2022-00452.</t>
  </si>
  <si>
    <t>10/11/2022</t>
  </si>
  <si>
    <t>EMH-Pago factura NCF: B1500000893 d/f 10/11/2022, por la adquisición de alimentos para los estudiantes del Recinto. Según orden de compra 2022-303.</t>
  </si>
  <si>
    <t>LNM-Pago factura NCF: B1500000997 d/f 03/02/2023, por adquisición de provisiones (condimentos) para uso de la alimentación  de los estudiantes del Recinto, según Orden de compra ISFODOSU-2022-00559. 1er pago.</t>
  </si>
  <si>
    <t>FEM-Pago factura  NCF: B1500001026 d/f 06/02/2023, por la adquisición de alimentos para los estudiantes del Recinto. Tercer pago de la orden compra-2022-00408.</t>
  </si>
  <si>
    <t>UM-Pago factura NCF: B1500001005 d/f 06/02/2023, por adquisición de alimentos (cereales y carbohidratos) para consumo   de  los estudiantes  internos y semi-internos de este recinto. Según orden de compra No. ISFODOSU-2022-00212. 4to pago.</t>
  </si>
  <si>
    <t>UM-Pago factura NCF: B1500001004 d/f 06/02/2023, por adquisición de alimentos ( enlatados,empacados y conservas) para consumo de los estudiantes internos y semi-internos del Recinto. Según Orden de compra No. ISFODOSU-2022-00227. 5to pago.</t>
  </si>
  <si>
    <t>UM-Pago factura NCF: B1500001011 d/f 06/02/2023, por adquisición de alimentos para consumo de los estudiantes internos y semi-internos del Recinto. Según Orden de compra ISFODOSU-2022-00695. 1er pago.</t>
  </si>
  <si>
    <t>FEM-Pago factura NCF: B1500001025 d/f 06/02/2023, por adquisición de alimentos para los estudiantes del Recinto. Pago de la orden de compra  2022-00374.</t>
  </si>
  <si>
    <t>LNM-Pago factura NCF: B1500000996 d/f 03/02/2023, por adquisición de alimentos para los estudiantes del Recinto. Saldo de la orden de compra ISFODOSU-2022-00419.</t>
  </si>
  <si>
    <t>EMH-Pago factura NCF: B1500001018 d/f 06/02/2023, por adquisición de alimentos( pescados y mariscos) para los estudiantes del Recinto. Según Orden de compra ISFODOSU-2022-00587.</t>
  </si>
  <si>
    <t>EMH-Pago relación de facturas anexas, por la adquisición de alimentos para los estudiantes y personal del Recinto. Según orden de compra 2022-0071.</t>
  </si>
  <si>
    <t>09/12/2022</t>
  </si>
  <si>
    <t>FEM-Pago factura NCF: B1500001021 d/f 06/02/2023, por adquisición de alimentos para los estudiantes del Recinto. Según Orden de compra ISFODOSU-2022-00074. 7mo. pago.</t>
  </si>
  <si>
    <t>UM-Pago factura NCF: B1500001006 d/f 06/02/2023, por adquisición de alimentos ( frutas y verduras ) para los estudiantes internos y semi-internos del Recinto. Según Orden de compra ISFODOSU-2022-00249. 5to. pago.</t>
  </si>
  <si>
    <t>FEM- factura NCF: B1500001031 d/f 06/02/2023, por adquisición de  insumo de alimentos para la elaboración de desayuno y almuerzo  de  los estudiantes del Recinto. Según Orden de compra ISFODOSU 2022-00669.</t>
  </si>
  <si>
    <t>JVM-Pago factura No. NCF: B1500000928 d/f 01/12/2022, por la adquisición de alimentos para la alimentación de los estudiante del Recinto. Orden de compra 00472-2022.</t>
  </si>
  <si>
    <t>FEM-Pago relación de facturas anexa, por la adquisición de alimentos para los estudiantes del Recinto. Orden de compra 2022-00683.</t>
  </si>
  <si>
    <t>INCIMAS Ingenieros Civiles y Maquinarias, SRL</t>
  </si>
  <si>
    <t>12/04/2023</t>
  </si>
  <si>
    <t>REC-Avance del 20% correspondiente a la adecuación de los sistemas eléctricos de los Recintos LNM (lote-2) y UM (lote-3), según certificación BS-0003788-2023.</t>
  </si>
  <si>
    <t>Transporte Viasa, SRL</t>
  </si>
  <si>
    <t>FEM-Pago relación de facturas anexas, correspondiente a la compra de GLP para la operatividad de la cocina (cocción de alimentos estudiantil) tercer pago de la OR-2022-00311.</t>
  </si>
  <si>
    <t>Cayenart, SRL</t>
  </si>
  <si>
    <t>REC-Pago factura NCF: B1500000129 d/f 01/02/2023, por adquisición de artículos institucionales para el departamento de relaciones interinstitucionales del ISFODOSU. Orden 2022-00489. Pago único.</t>
  </si>
  <si>
    <t>PA CATERING, SRL</t>
  </si>
  <si>
    <t>21/12/2022</t>
  </si>
  <si>
    <t>FEM-Pago factura NCF: B1500002755  d/f 21/12/2022, contratación de servicios de alimentación. Según Orden de compra ISFODOSU-2022-00602. Único pago.</t>
  </si>
  <si>
    <t>COMERCIALIZADORA LANIPSE, SRL</t>
  </si>
  <si>
    <t>EPH-Pago factura NCF: B1500000482 d/f 15/12/2022, por adquisición de alimentos y bebidas para los estudiantes del Recinto, según Orden de compra No. ISFODOSU-2022-00678.</t>
  </si>
  <si>
    <t>TCO Networking, SRL</t>
  </si>
  <si>
    <t>FEM-Pago factura NCF: B1500000767 d/f 27/03/2023, por adquisición de accesorios informáticos. Según Orden de compra ISFODOSU 2023-00039. 1er pago.</t>
  </si>
  <si>
    <t>ALL Office Solutions TS, SRL</t>
  </si>
  <si>
    <t>26/01/2023</t>
  </si>
  <si>
    <t>Pago factura NCF: B1500001574 d/f 26/01/2023 por adquisición de suministros informáticos para la Rectoría, según Orden de compra ISFODOSU-2022-00494. Pago único.</t>
  </si>
  <si>
    <t>Inversiones ND &amp; Asociados, SRL</t>
  </si>
  <si>
    <t>08/12/2022</t>
  </si>
  <si>
    <t>FEM-Pago relación de facturas por adquisición de alimentos para los estudiantes del Recinto. Según Orden ISFODOSU-202200658.</t>
  </si>
  <si>
    <t>18/01/2023</t>
  </si>
  <si>
    <t>FEM-Pago factura No. 2510 NCF: B1500001672 d/f 18/01/2023, por la adquisición de alimentos para los estudiantes del Recinto. Cierre de la orden de compra2022-00402.</t>
  </si>
  <si>
    <t>EMH-Pago relación de facturas  por adquisición de alimentos para los  estudiantes del Recinto. Según Orden de compras ISFODOSU 2022-00591.</t>
  </si>
  <si>
    <t>JVM-Pago factura NCF: B1500001670 d/f 17/01/2023, por adquisición de  remanentes de alimentos  y bebidas para los estudiantes del Recinto. Según Orden de compra ISFODOSU-2022-00492.</t>
  </si>
  <si>
    <t>Soluciones del Caribe Durán Núñez, SRL</t>
  </si>
  <si>
    <t>LNM-Pago factura NCF: B1500000114 d/f 02/12/2022, por el servicio de mantenimiento y/o reparación de los diferentes muebles de oficina del Recinto. Orden de compra No. ISFODOSU-2021-00267.</t>
  </si>
  <si>
    <t>Construcciones Ingenieriles de Proyectos y Obras Silvestre, Cinpros, SRL</t>
  </si>
  <si>
    <t>REC-Avance del 20% por servicio de adecuación eléctrica para los recintos JVM, LNM y UM del ISFODOSU. Contra fianza de garantía del buen uso del anticipo. Certificación de contrato BS-0003787-2023.</t>
  </si>
  <si>
    <t>Dineba Diseños Interiores y Ebanisteria, SRL</t>
  </si>
  <si>
    <t>08/02/2023</t>
  </si>
  <si>
    <t>REC-Pago NCF: B1500000191 d/f 08/02/2023, 1era y único pago de cubicación correspondiente al lote 2 remozamiento de la habitación del encargado de la residencia del Recinto JVM del ISFODOSU, según cert. CO-0000395-2022, menos amortización total del avance</t>
  </si>
  <si>
    <t>13/03/2023</t>
  </si>
  <si>
    <t>Congesur Congelados Del Sur, SRL</t>
  </si>
  <si>
    <t>FEM-Pago factura NCF: B1500000246 d/f 01/02/2023, por la adquisición de alimentos para los estudiantes. 4to y ultimo pago (cierre de la orden) 2022-00401.</t>
  </si>
  <si>
    <t>FEM-Pago factura con NCF: B1500000248 d/f 01/02/2023, por la adquisición de compra de alimentos para los estudiantes del Recinto. Pago único de la orden de compra 2022-00682.</t>
  </si>
  <si>
    <t>Dita Services, SRL</t>
  </si>
  <si>
    <t>25/02/2023</t>
  </si>
  <si>
    <t>EPH-Pago factura NCF:B1500000249 d/f 25/02/2023, por contratación servicio de fumigación de este Recinto, OR-2022-00191.</t>
  </si>
  <si>
    <t>Global Promo JO LE, SRL</t>
  </si>
  <si>
    <t>REC-Pago factura NCF: B1500000103 d/f 28/02/2023, por la adquisición de lanyards para carnets de los colaboradores de los Recinto, pertenecientes al ISFODOSU. Según orden de compra 2023-00052. Pago único.</t>
  </si>
  <si>
    <t>REC-Pago factura NCF: B1500000101 d/f 14/02/2023, por adquisición de lanyards para carnet de los colaboradores  de la Rectoría. Según Orden de compra ISFODOSU-2023-00028.Pago único.</t>
  </si>
  <si>
    <t>Comercial Benzan Herrera, SRL</t>
  </si>
  <si>
    <t>16/03/2023</t>
  </si>
  <si>
    <t>UM-Pago factura 22006446 NCF: B1500000730 d/f 16/03/2023, por la adquisición de alimentos para los estudiantes del Recinto, orden de compra ISFODOSU-2022-00509.</t>
  </si>
  <si>
    <t>Luamci Company, SRL</t>
  </si>
  <si>
    <t>REC-Pago de factura NCF: B1500000027 20/02/2023, contratación para el desmontaje, suministro y reinstalación de puertas y vidrios fijos para la reorganización de espacio  RRHH. Rectoría, orden de compra 2023-00027. Pago único.</t>
  </si>
  <si>
    <t>Ta Bueno Cafetería, SRL</t>
  </si>
  <si>
    <t>UM-Pago relación de facturas anexas, por el servicio de alimentación para el Diplomado en Liderazgo Educativo dirigido a MiPymes, solicitando el 1er pago de la orden de copra No. ISFODOSU-2022-00663, realizado los días 12 y13 de enero. 2 y 3 de febrero.</t>
  </si>
  <si>
    <t>Suplimade Comercial, SRL</t>
  </si>
  <si>
    <t>LNM-Pago relación  facturas, por provisiones( condimentos) para alimentación de los estudiantes del Recinto, según Orden de compra ISFODOSU-2022-00556. 1er pago.</t>
  </si>
  <si>
    <t>LNM-Pago facturas NCF: B1500000323 d/f 31/01/2023, por adquisición de alimentos (lácteos y huevos) para la alimentación de los estudiantes del Recinto. Según Orden de compra No. ISFODOSU-2022-00518. 1er pago.</t>
  </si>
  <si>
    <t>CORAMCA, SRL</t>
  </si>
  <si>
    <t>REC-Pago factura NCF: B1500000156 d/f 27/01/2023, adquisición de secadores de mano para unidad la médica del ISFODOSU, según orden No. 2022-00698. Pago único.</t>
  </si>
  <si>
    <t>Inversiones Jos &amp; Wil, SRL</t>
  </si>
  <si>
    <t>REC-Pago factura NCF: B1500000013 d/f 02/03/2023, por servicios de alimentación para el lanzamiento del II grupo de Diplomado en Liderazgo Pedagógico en Elías Piña. Según orden de compra 2023-00037. Pago único.</t>
  </si>
  <si>
    <t>REC-Pago factura NCF: B1500000014 d/f 02/03/2023, por servicio de alimentación para el encuentro presencial Programa Nacional de Inducción MINERD-ISFODOSU. Orden de compra 2023-00023. Pago único.</t>
  </si>
  <si>
    <t>MixFacility ARL, SRL</t>
  </si>
  <si>
    <t>15/03/2023</t>
  </si>
  <si>
    <t>FEM-Pago relación de facturas anexas por mantenimiento de equipos de cocina. Según Orden de compra ISFODOSU 2022-00440.</t>
  </si>
  <si>
    <t>EMH-Pago factura NCF: B1500000107 d/f 27/01/2023, por el servicio de mantenimiento de equipos de refrigeración, congelador y mantenedor de alimentos para el Recinto. Según orden de compra 2022-00277</t>
  </si>
  <si>
    <t>Grupo Antace, SRL</t>
  </si>
  <si>
    <t>FEM-Pago factura NCF: B1500000077 d/f 07/12/2022, por adquisición de alimentos para los estudiantes del Recinto. Primer pago de la orden de compra 2022-00600.</t>
  </si>
  <si>
    <t>Yaxis Comercial, SRL</t>
  </si>
  <si>
    <t>16/01/2023</t>
  </si>
  <si>
    <t>FEM-Pago relación de facturas anexas, por adquisición de alimentos para los estudiantes del Recinto. Primer pago de la orden de compra 2022-00661.</t>
  </si>
  <si>
    <t>UM-Pago factura NCF: B1500000030 d/f 25/01/2023 por la adquisición de artículos de limpieza e higiene para uso en las diferentes áreas del Recinto, según la Orden ISFODOSU-2022-00570. 2do pago.</t>
  </si>
  <si>
    <t>FEM-Pago factura B1500000038 d/f 08/02/2023, por la adquisición de alimentos, segundo pago de la orden de compra 2022-00684.</t>
  </si>
  <si>
    <t>EMH-Pago factura B1500000033 d/f 24/01/2023, por la adquisición de alimentos para los estudiantes del Recinto. orden de compra 677-22. ISFODOSU-DAF-CM-2022-0352.</t>
  </si>
  <si>
    <t>SEGURO NACIONAL DE SALUD</t>
  </si>
  <si>
    <t>REC-Pago factura NCF: B1500008441 d/f 19/04/2023, correspondiente a la contratación de seguro complementario para empleados del ISFODOSU, correspondiente mayo 2023.</t>
  </si>
  <si>
    <t>Maikol José De la Rosa Ramírez</t>
  </si>
  <si>
    <t>EMH-Pago de factura No. NCF: B1500000278 d/f 01/02/2023, por adquisición de alimentos  para estudiantes y personal del Recinto, orden de compra -2022-681. ISFODOSU-DAF-CM-2022-0352.</t>
  </si>
  <si>
    <t>JUAN CARLOS ALVAREZ ROMERO</t>
  </si>
  <si>
    <t>REC-Pago relación de facturas anexas, correspondiente a la contratación de servicios audiovisuales de filmación, edición y streaming de videos para actividades del ISFODOSU. Según orden de compra 2022-00673. Pagos parciales.</t>
  </si>
  <si>
    <t>ELDRY KAMILLE BELTRE RAMIREZ</t>
  </si>
  <si>
    <t>REC-Pago relación de facturas anexas, por servicios de refrigerios para la actividad encuentro de fin de año de Rectoría y FEM del ISFODOSU. Según orden de compra 2022-00607.</t>
  </si>
  <si>
    <t>REC-Pago factura NCF: B1500000104 d/f 31/01/2023, por servicio de refrigerio y almuerzo para la actividad encuentro formativo con maestros de nivel primario de los Centros Educativos. Según orden de compra 2022-00271.</t>
  </si>
  <si>
    <t>Universidad Católica Nordestana (UCNE)</t>
  </si>
  <si>
    <t>REC-Pago factura No. 0004001 NCF: B1500000545 d/f 28/03/2023, correspondiente al 80% por contratación del centro de conferencias para el desarrollo del Diplomado de Liderazgo Pedagógico en la Provincia Duarte. Cert- CI-737-2022</t>
  </si>
  <si>
    <t>ASOCIACION DE PRODUCTORES AGRICOLAS DE SAN JUAN DE LA MAG, INC</t>
  </si>
  <si>
    <t>REC-Pago factura NCF: B1500000086 d/f 17/04/2023, correspondiente al 60% por alquiler de salón para realizar el Diplomado de Liderazgo Pedagógico en la provincia San Juan de la Maguana, según certificación No. CI-745-2022.</t>
  </si>
  <si>
    <t>SEMINARIO SAN PIO X</t>
  </si>
  <si>
    <t>23/04/2023</t>
  </si>
  <si>
    <t>LNM-Pago factura B1500000014 d/f 23/04/2023, por el servicio de hospedaje para  los estudiantes residente en el  Recinto. Correspondiente al primer cuatrimestre del 2023, según convenio No. CI-0000078-2023.</t>
  </si>
  <si>
    <t>Estructura definida</t>
  </si>
  <si>
    <t>Usuario</t>
  </si>
  <si>
    <t>40221172329-Jane Bernalys Villar Díaz</t>
  </si>
  <si>
    <t>Reporte</t>
  </si>
  <si>
    <t>Reporte Dinámico de Imputaciones Beneficiarios</t>
  </si>
  <si>
    <t>Titulo</t>
  </si>
  <si>
    <t>Reporte de beneficiario mayo 2023</t>
  </si>
  <si>
    <t>Eliminar Ceros</t>
  </si>
  <si>
    <t>Agrupado</t>
  </si>
  <si>
    <t>Agrupaciones</t>
  </si>
  <si>
    <t>[Beneficiario, Etapa Libramiento?, Fch.FG.Aprobado, Mes.FG.Aprobado, Numero Documento, Expediente, Tesorería, Tipo Doc. Beneficiario, Tipo Doc. Respaldo, Fch.FG.Terminado, Fch.Doc.Respaldo, Concepto Formulario, Es Nomina Sueldo?]</t>
  </si>
  <si>
    <t>Columnas</t>
  </si>
  <si>
    <t>[Monto Bruto, Monto Neto]</t>
  </si>
  <si>
    <t>Filtro definido</t>
  </si>
  <si>
    <t>********************</t>
  </si>
  <si>
    <t>-----------------&gt;F i l t r o   U s u a r i o&lt;-----------------</t>
  </si>
  <si>
    <t>Tipo Moneda</t>
  </si>
  <si>
    <t>Nacional</t>
  </si>
  <si>
    <t xml:space="preserve">Etapa </t>
  </si>
  <si>
    <t>Libramiento</t>
  </si>
  <si>
    <t>Hist. Imputacion</t>
  </si>
  <si>
    <t xml:space="preserve"> &gt;= 01/05/2023</t>
  </si>
  <si>
    <t xml:space="preserve"> &lt;= 01/05/2023</t>
  </si>
  <si>
    <t>-----------------&gt;F i l t r o   U s u a r i o  R e s t r i c c i o n e s  P o s i t i v a s&lt;-----------------</t>
  </si>
  <si>
    <t>-----------------&gt;F i l t r o   U s u a r i o  R e s t r i c c i o n e s  N e g a t i v a s&lt;-----------------</t>
  </si>
  <si>
    <t>-----------------&gt;F i l t r o   S e g u r i d a d&lt;-----------------</t>
  </si>
  <si>
    <t>Capí­tulo</t>
  </si>
  <si>
    <t>2023-0206-MINISTERIO DE EDUCACIÓN</t>
  </si>
  <si>
    <t>Cuentas Bancarias</t>
  </si>
  <si>
    <t>100010102384894-REPUBLICA DOMINICANA EN PESOS DOMINICANOS - BR</t>
  </si>
  <si>
    <t>100010102391041-REPUBLICA DOMINICANA US - BR</t>
  </si>
  <si>
    <t>100011002025696-OPERATIVA RECURSOS DIRECTOS INSTITUTO SUPERIOR DE FORMACION DOCENTE SALOME UREÑA</t>
  </si>
  <si>
    <t>100012480003951-FONDO REPONIBLE INSTITUTO SUPERIOR DE FORMACION DOCENTE SALOME UREÑA</t>
  </si>
  <si>
    <t>200030100001418-CUENTA REPUBLICA DOMINICANA - Euros BR</t>
  </si>
  <si>
    <t>22531000000000-CUENTA REPUBLICA DOMINICANA EN PESOS DOMINICANOS - BC</t>
  </si>
  <si>
    <t>23106211000017-CUENTA REPUBLICA DOMINICANA EN DERECHOS ESPECIALES DE GIRO</t>
  </si>
  <si>
    <t>23211000000000-CUENTA REPUBLICA DOMINICANA EN DOLARES ESTADOUNIDENSES - BC</t>
  </si>
  <si>
    <t>23211001000000-CUENTA REPUBLICA DOMINICANA EN EUROS - BC</t>
  </si>
  <si>
    <t>700010102384894-CUENTA CONTROL CUOTA MENSUAL DEL TESORO RD</t>
  </si>
  <si>
    <t>700010102391041-CUENTA CONTROL CUOTA MENSUAL DEL TESORO USD</t>
  </si>
  <si>
    <t>700030100001418-CUENTA CONTROL CUOTA MENSUAL DEL TESORO EURO</t>
  </si>
  <si>
    <t>73106211000017-CUENTA CONTROL CUOTA MENSUAL DEL TESORO DEG</t>
  </si>
  <si>
    <t>800010102384894-CUENTA DE INVERSIONES</t>
  </si>
  <si>
    <t>99600832484-TRANSFERENCIA EN PROCESO UNIDAD DE ANÁLISIS FINANCIERO</t>
  </si>
  <si>
    <t>DO37TENA00023106211500010016-CUENTA UNICA EN EUROS LBTR - BC</t>
  </si>
  <si>
    <t>DO64TENA0002310621150001001-CUENTA REPUBLICA DOMINICANA EN DOLARES ESTADOUNIDENSES - BC</t>
  </si>
  <si>
    <t>DO64TENA00023106211500010015-CUENTA REPUBLICA DOMINICANA EN DOLARES ESTADOUNIDENSES - BC</t>
  </si>
  <si>
    <t>DAF</t>
  </si>
  <si>
    <t>2023-0206-01-01-MINISTERIO DE EDUCACION</t>
  </si>
  <si>
    <t>Entidad Contable</t>
  </si>
  <si>
    <t>3-Poder Ejecutivo</t>
  </si>
  <si>
    <t>SubCapitulo</t>
  </si>
  <si>
    <t>2023-0206-01-MINISTERIO DE EDUCACION</t>
  </si>
  <si>
    <t>Unidad Ejecutora</t>
  </si>
  <si>
    <t>2023-0206-01-01-0008-INSTITUTO SUPERIOR DE FORMACIÓN DOCENTE  SALOME UREÑA</t>
  </si>
  <si>
    <t>No.</t>
  </si>
  <si>
    <t>Fecha de Documento</t>
  </si>
  <si>
    <t>TOTALES</t>
  </si>
  <si>
    <t>No. De Documento de Pago</t>
  </si>
  <si>
    <t>Fecha de la Factura</t>
  </si>
  <si>
    <t>Concepto</t>
  </si>
  <si>
    <t>Monto Facturado DOP</t>
  </si>
  <si>
    <t>Monto Pagado DOP</t>
  </si>
  <si>
    <t>Monto Pendiente DOP</t>
  </si>
  <si>
    <t>Estado</t>
  </si>
  <si>
    <t>Fecha estimada de Pago</t>
  </si>
  <si>
    <t>INSTITUTO SUPERIOR DE FORMACION DOCENTE SALOME UREÑA</t>
  </si>
  <si>
    <t>VALORES EN RD$</t>
  </si>
  <si>
    <t>Fecha de creación</t>
  </si>
  <si>
    <t>PAGADO</t>
  </si>
  <si>
    <t>Corresp. mayo 2023</t>
  </si>
  <si>
    <t>PAGO A PROVEEDORES AL 31 DE MAYO 2023</t>
  </si>
  <si>
    <t>LIC JOSE ERNESTO JIMENEZ</t>
  </si>
  <si>
    <t>DIRECTOR FINANCIERO, ISFODOSU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</si>
</sst>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/m/yy;@"/>
  </numFmts>
  <fonts count="10" x14ac:knownFonts="1">
    <font>
      <sz val="11"/>
      <color indexed="8"/>
      <name val="Calibri"/>
      <family val="2"/>
      <scheme val="minor"/>
    </font>
    <font>
      <b/>
      <sz val="12"/>
      <color indexed="8"/>
      <name val="Calibri"/>
    </font>
    <font>
      <sz val="9"/>
      <color indexed="8"/>
      <name val="Calibri"/>
    </font>
    <font>
      <sz val="11"/>
      <color indexed="8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theme="0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2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49" fontId="2" fillId="0" borderId="0" xfId="0" applyNumberFormat="1" applyFont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0" fontId="4" fillId="0" borderId="0" xfId="0" applyFont="1"/>
    <xf numFmtId="44" fontId="4" fillId="0" borderId="0" xfId="2" applyFont="1"/>
    <xf numFmtId="15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4" fontId="4" fillId="0" borderId="0" xfId="2" applyFont="1" applyAlignment="1">
      <alignment horizontal="center" vertical="center" wrapText="1"/>
    </xf>
    <xf numFmtId="49" fontId="4" fillId="0" borderId="0" xfId="0" applyNumberFormat="1" applyFont="1"/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4" fontId="6" fillId="0" borderId="0" xfId="2" applyFont="1" applyAlignment="1">
      <alignment horizontal="center"/>
    </xf>
    <xf numFmtId="44" fontId="5" fillId="3" borderId="1" xfId="2" applyFont="1" applyFill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3" borderId="1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/>
    <xf numFmtId="49" fontId="4" fillId="4" borderId="3" xfId="0" applyNumberFormat="1" applyFont="1" applyFill="1" applyBorder="1" applyAlignment="1">
      <alignment horizontal="left" vertical="center"/>
    </xf>
    <xf numFmtId="15" fontId="4" fillId="4" borderId="3" xfId="0" applyNumberFormat="1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44" fontId="4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4" fontId="4" fillId="4" borderId="3" xfId="0" applyNumberFormat="1" applyFont="1" applyFill="1" applyBorder="1" applyAlignment="1">
      <alignment horizontal="center" vertical="center" wrapText="1"/>
    </xf>
    <xf numFmtId="0" fontId="6" fillId="0" borderId="0" xfId="0" applyFont="1"/>
    <xf numFmtId="43" fontId="6" fillId="0" borderId="0" xfId="1" applyFont="1" applyAlignment="1"/>
    <xf numFmtId="164" fontId="6" fillId="0" borderId="0" xfId="0" applyNumberFormat="1" applyFont="1"/>
    <xf numFmtId="0" fontId="6" fillId="0" borderId="0" xfId="0" applyFont="1" applyAlignment="1">
      <alignment horizontal="center" wrapText="1"/>
    </xf>
    <xf numFmtId="43" fontId="6" fillId="0" borderId="0" xfId="1" applyFont="1" applyAlignment="1">
      <alignment horizontal="center" wrapText="1"/>
    </xf>
    <xf numFmtId="0" fontId="9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11705</xdr:colOff>
      <xdr:row>0</xdr:row>
      <xdr:rowOff>0</xdr:rowOff>
    </xdr:from>
    <xdr:ext cx="1150345" cy="857250"/>
    <xdr:pic>
      <xdr:nvPicPr>
        <xdr:cNvPr id="3" name="Imagen 2">
          <a:extLst>
            <a:ext uri="{FF2B5EF4-FFF2-40B4-BE49-F238E27FC236}">
              <a16:creationId xmlns:a16="http://schemas.microsoft.com/office/drawing/2014/main" id="{BC898A5F-0E76-45CF-A66E-731D3D1F13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7624"/>
        <a:stretch/>
      </xdr:blipFill>
      <xdr:spPr>
        <a:xfrm>
          <a:off x="6155330" y="0"/>
          <a:ext cx="1150345" cy="857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62064E-2CBA-432B-9B58-015B04AFD256}" name="Tabla1" displayName="Tabla1" ref="A9:K172" totalsRowCount="1" headerRowDxfId="15" dataDxfId="27" totalsRowDxfId="11" headerRowBorderDxfId="16" tableBorderDxfId="26" totalsRowBorderDxfId="25">
  <autoFilter ref="A9:K171" xr:uid="{3362064E-2CBA-432B-9B58-015B04AFD256}"/>
  <sortState xmlns:xlrd2="http://schemas.microsoft.com/office/spreadsheetml/2017/richdata2" ref="A10:G171">
    <sortCondition ref="C9:C171"/>
  </sortState>
  <tableColumns count="11">
    <tableColumn id="15" xr3:uid="{D16ED5B0-EA11-4427-B07C-C187176B47E5}" name="No." totalsRowLabel="TOTALES" dataDxfId="24" totalsRowDxfId="10"/>
    <tableColumn id="22" xr3:uid="{8DEDBDB7-1D3C-4843-930F-EBBB9077CAF5}" name="Fecha de Documento" dataDxfId="23" totalsRowDxfId="9"/>
    <tableColumn id="7" xr3:uid="{4FAD5FFC-1C57-4A5C-99A6-68311E6543D2}" name="No. De Documento de Pago" dataDxfId="22" totalsRowDxfId="8"/>
    <tableColumn id="16" xr3:uid="{CFE257DB-B280-4EEE-8B53-DB8AA10D4835}" name="Fecha de la Factura" dataDxfId="21" totalsRowDxfId="7"/>
    <tableColumn id="2" xr3:uid="{F7176485-A2BF-495A-AA98-311AE1EBFCEE}" name="Beneficiario" dataDxfId="20" totalsRowDxfId="6"/>
    <tableColumn id="17" xr3:uid="{C0418034-68EF-4CFD-BB78-C874D5350848}" name="Concepto" dataDxfId="19" totalsRowDxfId="5"/>
    <tableColumn id="19" xr3:uid="{221DEAD9-7862-443E-8059-18D43B73EBB1}" name="Monto Facturado DOP" totalsRowFunction="sum" dataDxfId="18" totalsRowDxfId="4" dataCellStyle="Moneda"/>
    <tableColumn id="23" xr3:uid="{7C31C184-2E3D-43F2-97DD-B2E66A962300}" name="Monto Pagado DOP" totalsRowFunction="sum" dataDxfId="14" totalsRowDxfId="3" dataCellStyle="Moneda">
      <calculatedColumnFormula>+Tabla1[[#This Row],[Monto Facturado DOP]]</calculatedColumnFormula>
    </tableColumn>
    <tableColumn id="24" xr3:uid="{8226AB5E-D86E-4EF4-A00D-2D6E9ED37374}" name="Monto Pendiente DOP" totalsRowFunction="sum" dataDxfId="13" totalsRowDxfId="2" dataCellStyle="Moneda">
      <calculatedColumnFormula>+Tabla1[[#This Row],[Monto Facturado DOP]]-Tabla1[[#This Row],[Monto Pagado DOP]]</calculatedColumnFormula>
    </tableColumn>
    <tableColumn id="25" xr3:uid="{46C0D276-71A7-4AD1-B5C0-045276250B8F}" name="Estado" dataDxfId="17" totalsRowDxfId="1"/>
    <tableColumn id="26" xr3:uid="{09B6E668-FCB0-44A7-A3EC-1C0568EBD67B}" name="Fecha estimada de Pago" dataDxfId="12" totalsRowDxfId="0">
      <calculatedColumnFormula>+Tabla1[[#This Row],[Fecha de Documento]]+45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2"/>
  <sheetViews>
    <sheetView tabSelected="1" view="pageBreakPreview" topLeftCell="A162" zoomScale="60" zoomScaleNormal="100" workbookViewId="0">
      <selection activeCell="D10" sqref="D10"/>
    </sheetView>
  </sheetViews>
  <sheetFormatPr baseColWidth="10" defaultColWidth="9.140625" defaultRowHeight="15.75" x14ac:dyDescent="0.25"/>
  <cols>
    <col min="1" max="1" width="8.42578125" style="10" customWidth="1"/>
    <col min="2" max="2" width="16" style="4" customWidth="1"/>
    <col min="3" max="3" width="23.42578125" style="4" customWidth="1"/>
    <col min="4" max="4" width="14" style="4" customWidth="1"/>
    <col min="5" max="5" width="23.42578125" style="4" customWidth="1"/>
    <col min="6" max="6" width="38" style="4" customWidth="1"/>
    <col min="7" max="7" width="17.28515625" style="4" customWidth="1"/>
    <col min="8" max="8" width="17.85546875" style="5" customWidth="1"/>
    <col min="9" max="9" width="15.7109375" style="5" customWidth="1"/>
    <col min="10" max="10" width="12.42578125" style="4" customWidth="1"/>
    <col min="11" max="11" width="13" style="27" bestFit="1" customWidth="1"/>
    <col min="12" max="12" width="23.42578125" style="4" customWidth="1"/>
    <col min="13" max="13" width="23.42578125" style="5" customWidth="1"/>
    <col min="14" max="16384" width="9.140625" style="4"/>
  </cols>
  <sheetData>
    <row r="1" spans="1:13" s="13" customFormat="1" ht="18.75" x14ac:dyDescent="0.3">
      <c r="A1" s="11"/>
      <c r="B1" s="11"/>
      <c r="C1" s="11"/>
      <c r="D1" s="11"/>
      <c r="E1" s="11"/>
      <c r="F1" s="11"/>
      <c r="G1" s="12"/>
      <c r="H1" s="21"/>
      <c r="I1" s="21"/>
      <c r="J1" s="11"/>
      <c r="K1" s="24"/>
    </row>
    <row r="2" spans="1:13" s="13" customFormat="1" ht="18.75" x14ac:dyDescent="0.3">
      <c r="A2" s="11"/>
      <c r="B2" s="11"/>
      <c r="C2" s="11"/>
      <c r="D2" s="11"/>
      <c r="E2" s="11"/>
      <c r="F2" s="11"/>
      <c r="G2" s="12"/>
      <c r="H2" s="21"/>
      <c r="I2" s="21"/>
      <c r="J2" s="11"/>
      <c r="K2" s="24"/>
    </row>
    <row r="3" spans="1:13" s="13" customFormat="1" ht="18.75" x14ac:dyDescent="0.3">
      <c r="A3" s="11"/>
      <c r="B3" s="11"/>
      <c r="C3" s="11"/>
      <c r="D3" s="11"/>
      <c r="E3" s="11"/>
      <c r="F3" s="11"/>
      <c r="G3" s="12"/>
      <c r="H3" s="21"/>
      <c r="I3" s="21"/>
      <c r="J3" s="11"/>
      <c r="K3" s="24"/>
    </row>
    <row r="4" spans="1:13" s="13" customFormat="1" ht="18.75" x14ac:dyDescent="0.3">
      <c r="A4" s="11"/>
      <c r="B4" s="11"/>
      <c r="C4" s="11"/>
      <c r="D4" s="11"/>
      <c r="E4" s="11"/>
      <c r="F4" s="11"/>
      <c r="G4" s="12"/>
      <c r="H4" s="21"/>
      <c r="I4" s="21"/>
      <c r="J4" s="11"/>
      <c r="K4" s="24"/>
    </row>
    <row r="5" spans="1:13" s="13" customFormat="1" ht="18.75" x14ac:dyDescent="0.3">
      <c r="A5" s="14" t="s">
        <v>379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3" s="13" customFormat="1" ht="18.75" x14ac:dyDescent="0.3">
      <c r="A6" s="14" t="s">
        <v>384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3" s="13" customFormat="1" ht="18.75" x14ac:dyDescent="0.3">
      <c r="A7" s="14" t="s">
        <v>380</v>
      </c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3" s="13" customFormat="1" ht="18.75" x14ac:dyDescent="0.3">
      <c r="A8" s="15" t="s">
        <v>383</v>
      </c>
      <c r="B8" s="11"/>
      <c r="C8" s="11"/>
      <c r="D8" s="11"/>
      <c r="E8" s="11"/>
      <c r="F8" s="11"/>
      <c r="G8" s="12"/>
      <c r="H8" s="21"/>
      <c r="I8" s="21"/>
      <c r="J8" s="16" t="s">
        <v>381</v>
      </c>
      <c r="K8" s="23">
        <f ca="1">+TODAY()</f>
        <v>45091</v>
      </c>
    </row>
    <row r="9" spans="1:13" s="20" customFormat="1" ht="47.25" x14ac:dyDescent="0.25">
      <c r="A9" s="17" t="s">
        <v>368</v>
      </c>
      <c r="B9" s="17" t="s">
        <v>369</v>
      </c>
      <c r="C9" s="17" t="s">
        <v>371</v>
      </c>
      <c r="D9" s="17" t="s">
        <v>372</v>
      </c>
      <c r="E9" s="17" t="s">
        <v>0</v>
      </c>
      <c r="F9" s="17" t="s">
        <v>373</v>
      </c>
      <c r="G9" s="18" t="s">
        <v>374</v>
      </c>
      <c r="H9" s="22" t="s">
        <v>375</v>
      </c>
      <c r="I9" s="22" t="s">
        <v>376</v>
      </c>
      <c r="J9" s="19" t="s">
        <v>377</v>
      </c>
      <c r="K9" s="25" t="s">
        <v>378</v>
      </c>
    </row>
    <row r="10" spans="1:13" ht="94.5" x14ac:dyDescent="0.25">
      <c r="A10" s="8">
        <v>1</v>
      </c>
      <c r="B10" s="6" t="s">
        <v>5</v>
      </c>
      <c r="C10" s="7">
        <v>3984</v>
      </c>
      <c r="D10" s="6" t="s">
        <v>44</v>
      </c>
      <c r="E10" s="8" t="s">
        <v>42</v>
      </c>
      <c r="F10" s="8" t="s">
        <v>45</v>
      </c>
      <c r="G10" s="9">
        <v>160003.28</v>
      </c>
      <c r="H10" s="9">
        <f>+Tabla1[[#This Row],[Monto Facturado DOP]]</f>
        <v>160003.28</v>
      </c>
      <c r="I10" s="9">
        <f>+Tabla1[[#This Row],[Monto Facturado DOP]]-Tabla1[[#This Row],[Monto Pagado DOP]]</f>
        <v>0</v>
      </c>
      <c r="J10" s="8" t="s">
        <v>382</v>
      </c>
      <c r="K10" s="26">
        <f>+Tabla1[[#This Row],[Fecha de Documento]]+45</f>
        <v>45093</v>
      </c>
      <c r="M10" s="4"/>
    </row>
    <row r="11" spans="1:13" ht="78.75" x14ac:dyDescent="0.25">
      <c r="A11" s="8">
        <v>2</v>
      </c>
      <c r="B11" s="6" t="s">
        <v>5</v>
      </c>
      <c r="C11" s="7">
        <v>3990</v>
      </c>
      <c r="D11" s="6" t="s">
        <v>64</v>
      </c>
      <c r="E11" s="8" t="s">
        <v>303</v>
      </c>
      <c r="F11" s="8" t="s">
        <v>304</v>
      </c>
      <c r="G11" s="9">
        <v>497960</v>
      </c>
      <c r="H11" s="9">
        <f>+Tabla1[[#This Row],[Monto Facturado DOP]]</f>
        <v>497960</v>
      </c>
      <c r="I11" s="9">
        <f>+Tabla1[[#This Row],[Monto Facturado DOP]]-Tabla1[[#This Row],[Monto Pagado DOP]]</f>
        <v>0</v>
      </c>
      <c r="J11" s="8" t="s">
        <v>382</v>
      </c>
      <c r="K11" s="26">
        <f>+Tabla1[[#This Row],[Fecha de Documento]]+45</f>
        <v>45093</v>
      </c>
      <c r="M11" s="4"/>
    </row>
    <row r="12" spans="1:13" ht="78.75" x14ac:dyDescent="0.25">
      <c r="A12" s="8">
        <v>3</v>
      </c>
      <c r="B12" s="6" t="s">
        <v>5</v>
      </c>
      <c r="C12" s="7">
        <v>3990</v>
      </c>
      <c r="D12" s="6" t="s">
        <v>147</v>
      </c>
      <c r="E12" s="8" t="s">
        <v>303</v>
      </c>
      <c r="F12" s="8" t="s">
        <v>304</v>
      </c>
      <c r="G12" s="9">
        <v>82600</v>
      </c>
      <c r="H12" s="9">
        <f>+Tabla1[[#This Row],[Monto Facturado DOP]]</f>
        <v>82600</v>
      </c>
      <c r="I12" s="9">
        <f>+Tabla1[[#This Row],[Monto Facturado DOP]]-Tabla1[[#This Row],[Monto Pagado DOP]]</f>
        <v>0</v>
      </c>
      <c r="J12" s="8" t="s">
        <v>382</v>
      </c>
      <c r="K12" s="26">
        <f>+Tabla1[[#This Row],[Fecha de Documento]]+45</f>
        <v>45093</v>
      </c>
      <c r="M12" s="4"/>
    </row>
    <row r="13" spans="1:13" ht="63" x14ac:dyDescent="0.25">
      <c r="A13" s="8">
        <v>4</v>
      </c>
      <c r="B13" s="6" t="s">
        <v>5</v>
      </c>
      <c r="C13" s="7">
        <v>3996</v>
      </c>
      <c r="D13" s="6" t="s">
        <v>292</v>
      </c>
      <c r="E13" s="8" t="s">
        <v>291</v>
      </c>
      <c r="F13" s="8" t="s">
        <v>293</v>
      </c>
      <c r="G13" s="9">
        <v>31903</v>
      </c>
      <c r="H13" s="9">
        <f>+Tabla1[[#This Row],[Monto Facturado DOP]]</f>
        <v>31903</v>
      </c>
      <c r="I13" s="9">
        <f>+Tabla1[[#This Row],[Monto Facturado DOP]]-Tabla1[[#This Row],[Monto Pagado DOP]]</f>
        <v>0</v>
      </c>
      <c r="J13" s="8" t="s">
        <v>382</v>
      </c>
      <c r="K13" s="26">
        <f>+Tabla1[[#This Row],[Fecha de Documento]]+45</f>
        <v>45093</v>
      </c>
      <c r="M13" s="4"/>
    </row>
    <row r="14" spans="1:13" ht="63" x14ac:dyDescent="0.25">
      <c r="A14" s="8">
        <v>5</v>
      </c>
      <c r="B14" s="6" t="s">
        <v>5</v>
      </c>
      <c r="C14" s="7">
        <v>3996</v>
      </c>
      <c r="D14" s="6" t="s">
        <v>18</v>
      </c>
      <c r="E14" s="8" t="s">
        <v>291</v>
      </c>
      <c r="F14" s="8" t="s">
        <v>293</v>
      </c>
      <c r="G14" s="9">
        <v>13720.65</v>
      </c>
      <c r="H14" s="9">
        <f>+Tabla1[[#This Row],[Monto Facturado DOP]]</f>
        <v>13720.65</v>
      </c>
      <c r="I14" s="9">
        <f>+Tabla1[[#This Row],[Monto Facturado DOP]]-Tabla1[[#This Row],[Monto Pagado DOP]]</f>
        <v>0</v>
      </c>
      <c r="J14" s="8" t="s">
        <v>382</v>
      </c>
      <c r="K14" s="26">
        <f>+Tabla1[[#This Row],[Fecha de Documento]]+45</f>
        <v>45093</v>
      </c>
      <c r="M14" s="4"/>
    </row>
    <row r="15" spans="1:13" ht="94.5" x14ac:dyDescent="0.25">
      <c r="A15" s="8">
        <v>6</v>
      </c>
      <c r="B15" s="6" t="s">
        <v>5</v>
      </c>
      <c r="C15" s="7">
        <v>3999</v>
      </c>
      <c r="D15" s="6" t="s">
        <v>70</v>
      </c>
      <c r="E15" s="8" t="s">
        <v>299</v>
      </c>
      <c r="F15" s="8" t="s">
        <v>300</v>
      </c>
      <c r="G15" s="9">
        <v>17100</v>
      </c>
      <c r="H15" s="9">
        <f>+Tabla1[[#This Row],[Monto Facturado DOP]]</f>
        <v>17100</v>
      </c>
      <c r="I15" s="9">
        <f>+Tabla1[[#This Row],[Monto Facturado DOP]]-Tabla1[[#This Row],[Monto Pagado DOP]]</f>
        <v>0</v>
      </c>
      <c r="J15" s="8" t="s">
        <v>382</v>
      </c>
      <c r="K15" s="26">
        <f>+Tabla1[[#This Row],[Fecha de Documento]]+45</f>
        <v>45093</v>
      </c>
      <c r="M15" s="4"/>
    </row>
    <row r="16" spans="1:13" ht="78.75" x14ac:dyDescent="0.25">
      <c r="A16" s="8">
        <v>7</v>
      </c>
      <c r="B16" s="6" t="s">
        <v>5</v>
      </c>
      <c r="C16" s="7">
        <v>4003</v>
      </c>
      <c r="D16" s="6" t="s">
        <v>170</v>
      </c>
      <c r="E16" s="8" t="s">
        <v>201</v>
      </c>
      <c r="F16" s="8" t="s">
        <v>209</v>
      </c>
      <c r="G16" s="9">
        <v>31449.599999999999</v>
      </c>
      <c r="H16" s="9">
        <f>+Tabla1[[#This Row],[Monto Facturado DOP]]</f>
        <v>31449.599999999999</v>
      </c>
      <c r="I16" s="9">
        <f>+Tabla1[[#This Row],[Monto Facturado DOP]]-Tabla1[[#This Row],[Monto Pagado DOP]]</f>
        <v>0</v>
      </c>
      <c r="J16" s="8" t="s">
        <v>382</v>
      </c>
      <c r="K16" s="26">
        <f>+Tabla1[[#This Row],[Fecha de Documento]]+45</f>
        <v>45093</v>
      </c>
      <c r="M16" s="4"/>
    </row>
    <row r="17" spans="1:13" ht="110.25" x14ac:dyDescent="0.25">
      <c r="A17" s="8">
        <v>8</v>
      </c>
      <c r="B17" s="6" t="s">
        <v>5</v>
      </c>
      <c r="C17" s="7">
        <v>4009</v>
      </c>
      <c r="D17" s="6" t="s">
        <v>11</v>
      </c>
      <c r="E17" s="8" t="s">
        <v>9</v>
      </c>
      <c r="F17" s="8" t="s">
        <v>12</v>
      </c>
      <c r="G17" s="9">
        <v>49619</v>
      </c>
      <c r="H17" s="9">
        <f>+Tabla1[[#This Row],[Monto Facturado DOP]]</f>
        <v>49619</v>
      </c>
      <c r="I17" s="9">
        <f>+Tabla1[[#This Row],[Monto Facturado DOP]]-Tabla1[[#This Row],[Monto Pagado DOP]]</f>
        <v>0</v>
      </c>
      <c r="J17" s="8" t="s">
        <v>382</v>
      </c>
      <c r="K17" s="26">
        <f>+Tabla1[[#This Row],[Fecha de Documento]]+45</f>
        <v>45093</v>
      </c>
      <c r="M17" s="4"/>
    </row>
    <row r="18" spans="1:13" ht="78.75" x14ac:dyDescent="0.25">
      <c r="A18" s="8">
        <v>9</v>
      </c>
      <c r="B18" s="6" t="s">
        <v>5</v>
      </c>
      <c r="C18" s="7">
        <v>4012</v>
      </c>
      <c r="D18" s="6" t="s">
        <v>70</v>
      </c>
      <c r="E18" s="8" t="s">
        <v>261</v>
      </c>
      <c r="F18" s="8" t="s">
        <v>263</v>
      </c>
      <c r="G18" s="9">
        <v>38600.160000000003</v>
      </c>
      <c r="H18" s="9">
        <f>+Tabla1[[#This Row],[Monto Facturado DOP]]</f>
        <v>38600.160000000003</v>
      </c>
      <c r="I18" s="9">
        <f>+Tabla1[[#This Row],[Monto Facturado DOP]]-Tabla1[[#This Row],[Monto Pagado DOP]]</f>
        <v>0</v>
      </c>
      <c r="J18" s="8" t="s">
        <v>382</v>
      </c>
      <c r="K18" s="26">
        <f>+Tabla1[[#This Row],[Fecha de Documento]]+45</f>
        <v>45093</v>
      </c>
      <c r="M18" s="4"/>
    </row>
    <row r="19" spans="1:13" ht="63" x14ac:dyDescent="0.25">
      <c r="A19" s="8">
        <v>10</v>
      </c>
      <c r="B19" s="6" t="s">
        <v>5</v>
      </c>
      <c r="C19" s="7">
        <v>4020</v>
      </c>
      <c r="D19" s="6" t="s">
        <v>14</v>
      </c>
      <c r="E19" s="8" t="s">
        <v>9</v>
      </c>
      <c r="F19" s="8" t="s">
        <v>15</v>
      </c>
      <c r="G19" s="9">
        <v>38350</v>
      </c>
      <c r="H19" s="9">
        <f>+Tabla1[[#This Row],[Monto Facturado DOP]]</f>
        <v>38350</v>
      </c>
      <c r="I19" s="9">
        <f>+Tabla1[[#This Row],[Monto Facturado DOP]]-Tabla1[[#This Row],[Monto Pagado DOP]]</f>
        <v>0</v>
      </c>
      <c r="J19" s="8" t="s">
        <v>382</v>
      </c>
      <c r="K19" s="26">
        <f>+Tabla1[[#This Row],[Fecha de Documento]]+45</f>
        <v>45093</v>
      </c>
      <c r="M19" s="4"/>
    </row>
    <row r="20" spans="1:13" ht="63" x14ac:dyDescent="0.25">
      <c r="A20" s="8">
        <v>11</v>
      </c>
      <c r="B20" s="6" t="s">
        <v>5</v>
      </c>
      <c r="C20" s="7">
        <v>4020</v>
      </c>
      <c r="D20" s="6" t="s">
        <v>16</v>
      </c>
      <c r="E20" s="8" t="s">
        <v>9</v>
      </c>
      <c r="F20" s="8" t="s">
        <v>15</v>
      </c>
      <c r="G20" s="9">
        <v>59000</v>
      </c>
      <c r="H20" s="9">
        <f>+Tabla1[[#This Row],[Monto Facturado DOP]]</f>
        <v>59000</v>
      </c>
      <c r="I20" s="9">
        <f>+Tabla1[[#This Row],[Monto Facturado DOP]]-Tabla1[[#This Row],[Monto Pagado DOP]]</f>
        <v>0</v>
      </c>
      <c r="J20" s="8" t="s">
        <v>382</v>
      </c>
      <c r="K20" s="26">
        <f>+Tabla1[[#This Row],[Fecha de Documento]]+45</f>
        <v>45093</v>
      </c>
      <c r="M20" s="4"/>
    </row>
    <row r="21" spans="1:13" ht="94.5" x14ac:dyDescent="0.25">
      <c r="A21" s="8">
        <v>12</v>
      </c>
      <c r="B21" s="6" t="s">
        <v>5</v>
      </c>
      <c r="C21" s="7">
        <v>4022</v>
      </c>
      <c r="D21" s="6" t="s">
        <v>142</v>
      </c>
      <c r="E21" s="8" t="s">
        <v>201</v>
      </c>
      <c r="F21" s="8" t="s">
        <v>202</v>
      </c>
      <c r="G21" s="9">
        <v>53898.53</v>
      </c>
      <c r="H21" s="9">
        <f>+Tabla1[[#This Row],[Monto Facturado DOP]]</f>
        <v>53898.53</v>
      </c>
      <c r="I21" s="9">
        <f>+Tabla1[[#This Row],[Monto Facturado DOP]]-Tabla1[[#This Row],[Monto Pagado DOP]]</f>
        <v>0</v>
      </c>
      <c r="J21" s="8" t="s">
        <v>382</v>
      </c>
      <c r="K21" s="26">
        <f>+Tabla1[[#This Row],[Fecha de Documento]]+45</f>
        <v>45093</v>
      </c>
      <c r="M21" s="4"/>
    </row>
    <row r="22" spans="1:13" ht="63" x14ac:dyDescent="0.25">
      <c r="A22" s="8">
        <v>13</v>
      </c>
      <c r="B22" s="6" t="s">
        <v>5</v>
      </c>
      <c r="C22" s="7">
        <v>4030</v>
      </c>
      <c r="D22" s="6" t="s">
        <v>6</v>
      </c>
      <c r="E22" s="8" t="s">
        <v>3</v>
      </c>
      <c r="F22" s="8" t="s">
        <v>7</v>
      </c>
      <c r="G22" s="9">
        <v>47200</v>
      </c>
      <c r="H22" s="9">
        <f>+Tabla1[[#This Row],[Monto Facturado DOP]]</f>
        <v>47200</v>
      </c>
      <c r="I22" s="9">
        <f>+Tabla1[[#This Row],[Monto Facturado DOP]]-Tabla1[[#This Row],[Monto Pagado DOP]]</f>
        <v>0</v>
      </c>
      <c r="J22" s="8" t="s">
        <v>382</v>
      </c>
      <c r="K22" s="26">
        <f>+Tabla1[[#This Row],[Fecha de Documento]]+45</f>
        <v>45093</v>
      </c>
      <c r="M22" s="4"/>
    </row>
    <row r="23" spans="1:13" ht="63" x14ac:dyDescent="0.25">
      <c r="A23" s="8">
        <v>14</v>
      </c>
      <c r="B23" s="6" t="s">
        <v>5</v>
      </c>
      <c r="C23" s="7">
        <v>4030</v>
      </c>
      <c r="D23" s="6" t="s">
        <v>8</v>
      </c>
      <c r="E23" s="8" t="s">
        <v>3</v>
      </c>
      <c r="F23" s="8" t="s">
        <v>7</v>
      </c>
      <c r="G23" s="9">
        <v>32450</v>
      </c>
      <c r="H23" s="9">
        <f>+Tabla1[[#This Row],[Monto Facturado DOP]]</f>
        <v>32450</v>
      </c>
      <c r="I23" s="9">
        <f>+Tabla1[[#This Row],[Monto Facturado DOP]]-Tabla1[[#This Row],[Monto Pagado DOP]]</f>
        <v>0</v>
      </c>
      <c r="J23" s="8" t="s">
        <v>382</v>
      </c>
      <c r="K23" s="26">
        <f>+Tabla1[[#This Row],[Fecha de Documento]]+45</f>
        <v>45093</v>
      </c>
      <c r="M23" s="4"/>
    </row>
    <row r="24" spans="1:13" ht="94.5" x14ac:dyDescent="0.25">
      <c r="A24" s="8">
        <v>15</v>
      </c>
      <c r="B24" s="6" t="s">
        <v>5</v>
      </c>
      <c r="C24" s="7">
        <v>4032</v>
      </c>
      <c r="D24" s="6" t="s">
        <v>166</v>
      </c>
      <c r="E24" s="8" t="s">
        <v>162</v>
      </c>
      <c r="F24" s="8" t="s">
        <v>167</v>
      </c>
      <c r="G24" s="9">
        <v>116500</v>
      </c>
      <c r="H24" s="9">
        <f>+Tabla1[[#This Row],[Monto Facturado DOP]]</f>
        <v>116500</v>
      </c>
      <c r="I24" s="9">
        <f>+Tabla1[[#This Row],[Monto Facturado DOP]]-Tabla1[[#This Row],[Monto Pagado DOP]]</f>
        <v>0</v>
      </c>
      <c r="J24" s="8" t="s">
        <v>382</v>
      </c>
      <c r="K24" s="26">
        <f>+Tabla1[[#This Row],[Fecha de Documento]]+45</f>
        <v>45093</v>
      </c>
      <c r="M24" s="4"/>
    </row>
    <row r="25" spans="1:13" ht="110.25" x14ac:dyDescent="0.25">
      <c r="A25" s="8">
        <v>16</v>
      </c>
      <c r="B25" s="6" t="s">
        <v>5</v>
      </c>
      <c r="C25" s="7">
        <v>4036</v>
      </c>
      <c r="D25" s="6" t="s">
        <v>260</v>
      </c>
      <c r="E25" s="8" t="s">
        <v>301</v>
      </c>
      <c r="F25" s="8" t="s">
        <v>302</v>
      </c>
      <c r="G25" s="9">
        <v>445450</v>
      </c>
      <c r="H25" s="9">
        <f>+Tabla1[[#This Row],[Monto Facturado DOP]]</f>
        <v>445450</v>
      </c>
      <c r="I25" s="9">
        <f>+Tabla1[[#This Row],[Monto Facturado DOP]]-Tabla1[[#This Row],[Monto Pagado DOP]]</f>
        <v>0</v>
      </c>
      <c r="J25" s="8" t="s">
        <v>382</v>
      </c>
      <c r="K25" s="26">
        <f>+Tabla1[[#This Row],[Fecha de Documento]]+45</f>
        <v>45093</v>
      </c>
      <c r="M25" s="4"/>
    </row>
    <row r="26" spans="1:13" ht="78.75" x14ac:dyDescent="0.25">
      <c r="A26" s="8">
        <v>17</v>
      </c>
      <c r="B26" s="6" t="s">
        <v>5</v>
      </c>
      <c r="C26" s="7">
        <v>4041</v>
      </c>
      <c r="D26" s="6" t="s">
        <v>18</v>
      </c>
      <c r="E26" s="8" t="s">
        <v>277</v>
      </c>
      <c r="F26" s="8" t="s">
        <v>278</v>
      </c>
      <c r="G26" s="9">
        <v>26061.599999999999</v>
      </c>
      <c r="H26" s="9">
        <f>+Tabla1[[#This Row],[Monto Facturado DOP]]</f>
        <v>26061.599999999999</v>
      </c>
      <c r="I26" s="9">
        <f>+Tabla1[[#This Row],[Monto Facturado DOP]]-Tabla1[[#This Row],[Monto Pagado DOP]]</f>
        <v>0</v>
      </c>
      <c r="J26" s="8" t="s">
        <v>382</v>
      </c>
      <c r="K26" s="26">
        <f>+Tabla1[[#This Row],[Fecha de Documento]]+45</f>
        <v>45093</v>
      </c>
      <c r="M26" s="4"/>
    </row>
    <row r="27" spans="1:13" ht="78.75" x14ac:dyDescent="0.25">
      <c r="A27" s="8">
        <v>18</v>
      </c>
      <c r="B27" s="6" t="s">
        <v>5</v>
      </c>
      <c r="C27" s="7">
        <v>4041</v>
      </c>
      <c r="D27" s="6" t="s">
        <v>79</v>
      </c>
      <c r="E27" s="8" t="s">
        <v>277</v>
      </c>
      <c r="F27" s="8" t="s">
        <v>278</v>
      </c>
      <c r="G27" s="9">
        <v>21924</v>
      </c>
      <c r="H27" s="9">
        <f>+Tabla1[[#This Row],[Monto Facturado DOP]]</f>
        <v>21924</v>
      </c>
      <c r="I27" s="9">
        <f>+Tabla1[[#This Row],[Monto Facturado DOP]]-Tabla1[[#This Row],[Monto Pagado DOP]]</f>
        <v>0</v>
      </c>
      <c r="J27" s="8" t="s">
        <v>382</v>
      </c>
      <c r="K27" s="26">
        <f>+Tabla1[[#This Row],[Fecha de Documento]]+45</f>
        <v>45093</v>
      </c>
      <c r="M27" s="4"/>
    </row>
    <row r="28" spans="1:13" ht="63" x14ac:dyDescent="0.25">
      <c r="A28" s="8">
        <v>19</v>
      </c>
      <c r="B28" s="6" t="s">
        <v>118</v>
      </c>
      <c r="C28" s="7">
        <v>4060</v>
      </c>
      <c r="D28" s="6" t="s">
        <v>185</v>
      </c>
      <c r="E28" s="8" t="s">
        <v>201</v>
      </c>
      <c r="F28" s="8" t="s">
        <v>203</v>
      </c>
      <c r="G28" s="9">
        <v>116752</v>
      </c>
      <c r="H28" s="9">
        <f>+Tabla1[[#This Row],[Monto Facturado DOP]]</f>
        <v>116752</v>
      </c>
      <c r="I28" s="9">
        <f>+Tabla1[[#This Row],[Monto Facturado DOP]]-Tabla1[[#This Row],[Monto Pagado DOP]]</f>
        <v>0</v>
      </c>
      <c r="J28" s="8" t="s">
        <v>382</v>
      </c>
      <c r="K28" s="26">
        <f>+Tabla1[[#This Row],[Fecha de Documento]]+45</f>
        <v>45094</v>
      </c>
      <c r="M28" s="4"/>
    </row>
    <row r="29" spans="1:13" ht="110.25" x14ac:dyDescent="0.25">
      <c r="A29" s="8">
        <v>20</v>
      </c>
      <c r="B29" s="6" t="s">
        <v>118</v>
      </c>
      <c r="C29" s="7">
        <v>4064</v>
      </c>
      <c r="D29" s="6" t="s">
        <v>60</v>
      </c>
      <c r="E29" s="8" t="s">
        <v>273</v>
      </c>
      <c r="F29" s="8" t="s">
        <v>274</v>
      </c>
      <c r="G29" s="9">
        <v>127343.2</v>
      </c>
      <c r="H29" s="9">
        <f>+Tabla1[[#This Row],[Monto Facturado DOP]]</f>
        <v>127343.2</v>
      </c>
      <c r="I29" s="9">
        <f>+Tabla1[[#This Row],[Monto Facturado DOP]]-Tabla1[[#This Row],[Monto Pagado DOP]]</f>
        <v>0</v>
      </c>
      <c r="J29" s="8" t="s">
        <v>382</v>
      </c>
      <c r="K29" s="26">
        <f>+Tabla1[[#This Row],[Fecha de Documento]]+45</f>
        <v>45094</v>
      </c>
      <c r="M29" s="4"/>
    </row>
    <row r="30" spans="1:13" ht="110.25" x14ac:dyDescent="0.25">
      <c r="A30" s="8">
        <v>21</v>
      </c>
      <c r="B30" s="6" t="s">
        <v>118</v>
      </c>
      <c r="C30" s="7">
        <v>4065</v>
      </c>
      <c r="D30" s="6" t="s">
        <v>170</v>
      </c>
      <c r="E30" s="8" t="s">
        <v>201</v>
      </c>
      <c r="F30" s="8" t="s">
        <v>204</v>
      </c>
      <c r="G30" s="9">
        <v>160627.5</v>
      </c>
      <c r="H30" s="9">
        <f>+Tabla1[[#This Row],[Monto Facturado DOP]]</f>
        <v>160627.5</v>
      </c>
      <c r="I30" s="9">
        <f>+Tabla1[[#This Row],[Monto Facturado DOP]]-Tabla1[[#This Row],[Monto Pagado DOP]]</f>
        <v>0</v>
      </c>
      <c r="J30" s="8" t="s">
        <v>382</v>
      </c>
      <c r="K30" s="26">
        <f>+Tabla1[[#This Row],[Fecha de Documento]]+45</f>
        <v>45094</v>
      </c>
      <c r="M30" s="4"/>
    </row>
    <row r="31" spans="1:13" ht="63" x14ac:dyDescent="0.25">
      <c r="A31" s="8">
        <v>22</v>
      </c>
      <c r="B31" s="6" t="s">
        <v>118</v>
      </c>
      <c r="C31" s="7">
        <v>4091</v>
      </c>
      <c r="D31" s="6" t="s">
        <v>170</v>
      </c>
      <c r="E31" s="8" t="s">
        <v>201</v>
      </c>
      <c r="F31" s="8" t="s">
        <v>207</v>
      </c>
      <c r="G31" s="9">
        <v>17526.53</v>
      </c>
      <c r="H31" s="9">
        <f>+Tabla1[[#This Row],[Monto Facturado DOP]]</f>
        <v>17526.53</v>
      </c>
      <c r="I31" s="9">
        <f>+Tabla1[[#This Row],[Monto Facturado DOP]]-Tabla1[[#This Row],[Monto Pagado DOP]]</f>
        <v>0</v>
      </c>
      <c r="J31" s="8" t="s">
        <v>382</v>
      </c>
      <c r="K31" s="26">
        <f>+Tabla1[[#This Row],[Fecha de Documento]]+45</f>
        <v>45094</v>
      </c>
      <c r="M31" s="4"/>
    </row>
    <row r="32" spans="1:13" ht="78.75" x14ac:dyDescent="0.25">
      <c r="A32" s="8">
        <v>23</v>
      </c>
      <c r="B32" s="6" t="s">
        <v>118</v>
      </c>
      <c r="C32" s="7">
        <v>4094</v>
      </c>
      <c r="D32" s="6" t="s">
        <v>119</v>
      </c>
      <c r="E32" s="8" t="s">
        <v>117</v>
      </c>
      <c r="F32" s="8" t="s">
        <v>120</v>
      </c>
      <c r="G32" s="9">
        <v>16315</v>
      </c>
      <c r="H32" s="9">
        <f>+Tabla1[[#This Row],[Monto Facturado DOP]]</f>
        <v>16315</v>
      </c>
      <c r="I32" s="9">
        <f>+Tabla1[[#This Row],[Monto Facturado DOP]]-Tabla1[[#This Row],[Monto Pagado DOP]]</f>
        <v>0</v>
      </c>
      <c r="J32" s="8" t="s">
        <v>382</v>
      </c>
      <c r="K32" s="26">
        <f>+Tabla1[[#This Row],[Fecha de Documento]]+45</f>
        <v>45094</v>
      </c>
      <c r="M32" s="4"/>
    </row>
    <row r="33" spans="1:13" ht="63" x14ac:dyDescent="0.25">
      <c r="A33" s="8">
        <v>24</v>
      </c>
      <c r="B33" s="6" t="s">
        <v>47</v>
      </c>
      <c r="C33" s="7">
        <v>4103</v>
      </c>
      <c r="D33" s="6" t="s">
        <v>76</v>
      </c>
      <c r="E33" s="8" t="s">
        <v>71</v>
      </c>
      <c r="F33" s="8" t="s">
        <v>77</v>
      </c>
      <c r="G33" s="9">
        <v>16740</v>
      </c>
      <c r="H33" s="9">
        <f>+Tabla1[[#This Row],[Monto Facturado DOP]]</f>
        <v>16740</v>
      </c>
      <c r="I33" s="9">
        <f>+Tabla1[[#This Row],[Monto Facturado DOP]]-Tabla1[[#This Row],[Monto Pagado DOP]]</f>
        <v>0</v>
      </c>
      <c r="J33" s="8" t="s">
        <v>382</v>
      </c>
      <c r="K33" s="26">
        <f>+Tabla1[[#This Row],[Fecha de Documento]]+45</f>
        <v>45095</v>
      </c>
      <c r="M33" s="4"/>
    </row>
    <row r="34" spans="1:13" ht="63" x14ac:dyDescent="0.25">
      <c r="A34" s="8">
        <v>25</v>
      </c>
      <c r="B34" s="6" t="s">
        <v>47</v>
      </c>
      <c r="C34" s="7">
        <v>4103</v>
      </c>
      <c r="D34" s="6" t="s">
        <v>78</v>
      </c>
      <c r="E34" s="8" t="s">
        <v>71</v>
      </c>
      <c r="F34" s="8" t="s">
        <v>77</v>
      </c>
      <c r="G34" s="9">
        <v>14760</v>
      </c>
      <c r="H34" s="9">
        <f>+Tabla1[[#This Row],[Monto Facturado DOP]]</f>
        <v>14760</v>
      </c>
      <c r="I34" s="9">
        <f>+Tabla1[[#This Row],[Monto Facturado DOP]]-Tabla1[[#This Row],[Monto Pagado DOP]]</f>
        <v>0</v>
      </c>
      <c r="J34" s="8" t="s">
        <v>382</v>
      </c>
      <c r="K34" s="26">
        <f>+Tabla1[[#This Row],[Fecha de Documento]]+45</f>
        <v>45095</v>
      </c>
      <c r="M34" s="4"/>
    </row>
    <row r="35" spans="1:13" ht="78.75" x14ac:dyDescent="0.25">
      <c r="A35" s="8">
        <v>26</v>
      </c>
      <c r="B35" s="6" t="s">
        <v>47</v>
      </c>
      <c r="C35" s="7">
        <v>4123</v>
      </c>
      <c r="D35" s="6" t="s">
        <v>170</v>
      </c>
      <c r="E35" s="8" t="s">
        <v>201</v>
      </c>
      <c r="F35" s="8" t="s">
        <v>205</v>
      </c>
      <c r="G35" s="9">
        <v>13200</v>
      </c>
      <c r="H35" s="9">
        <f>+Tabla1[[#This Row],[Monto Facturado DOP]]</f>
        <v>13200</v>
      </c>
      <c r="I35" s="9">
        <f>+Tabla1[[#This Row],[Monto Facturado DOP]]-Tabla1[[#This Row],[Monto Pagado DOP]]</f>
        <v>0</v>
      </c>
      <c r="J35" s="8" t="s">
        <v>382</v>
      </c>
      <c r="K35" s="26">
        <f>+Tabla1[[#This Row],[Fecha de Documento]]+45</f>
        <v>45095</v>
      </c>
      <c r="M35" s="4"/>
    </row>
    <row r="36" spans="1:13" ht="78.75" x14ac:dyDescent="0.25">
      <c r="A36" s="8">
        <v>27</v>
      </c>
      <c r="B36" s="6" t="s">
        <v>47</v>
      </c>
      <c r="C36" s="7">
        <v>4126</v>
      </c>
      <c r="D36" s="6" t="s">
        <v>170</v>
      </c>
      <c r="E36" s="8" t="s">
        <v>201</v>
      </c>
      <c r="F36" s="8" t="s">
        <v>210</v>
      </c>
      <c r="G36" s="9">
        <v>73892.399999999994</v>
      </c>
      <c r="H36" s="9">
        <f>+Tabla1[[#This Row],[Monto Facturado DOP]]</f>
        <v>73892.399999999994</v>
      </c>
      <c r="I36" s="9">
        <f>+Tabla1[[#This Row],[Monto Facturado DOP]]-Tabla1[[#This Row],[Monto Pagado DOP]]</f>
        <v>0</v>
      </c>
      <c r="J36" s="8" t="s">
        <v>382</v>
      </c>
      <c r="K36" s="26">
        <f>+Tabla1[[#This Row],[Fecha de Documento]]+45</f>
        <v>45095</v>
      </c>
      <c r="M36" s="4"/>
    </row>
    <row r="37" spans="1:13" ht="78.75" x14ac:dyDescent="0.25">
      <c r="A37" s="8">
        <v>28</v>
      </c>
      <c r="B37" s="6" t="s">
        <v>47</v>
      </c>
      <c r="C37" s="7">
        <v>4133</v>
      </c>
      <c r="D37" s="6" t="s">
        <v>170</v>
      </c>
      <c r="E37" s="8" t="s">
        <v>201</v>
      </c>
      <c r="F37" s="8" t="s">
        <v>211</v>
      </c>
      <c r="G37" s="9">
        <v>60886.6</v>
      </c>
      <c r="H37" s="9">
        <f>+Tabla1[[#This Row],[Monto Facturado DOP]]</f>
        <v>60886.6</v>
      </c>
      <c r="I37" s="9">
        <f>+Tabla1[[#This Row],[Monto Facturado DOP]]-Tabla1[[#This Row],[Monto Pagado DOP]]</f>
        <v>0</v>
      </c>
      <c r="J37" s="8" t="s">
        <v>382</v>
      </c>
      <c r="K37" s="26">
        <f>+Tabla1[[#This Row],[Fecha de Documento]]+45</f>
        <v>45095</v>
      </c>
      <c r="M37" s="4"/>
    </row>
    <row r="38" spans="1:13" ht="78.75" x14ac:dyDescent="0.25">
      <c r="A38" s="8">
        <v>29</v>
      </c>
      <c r="B38" s="6" t="s">
        <v>47</v>
      </c>
      <c r="C38" s="7">
        <v>4138</v>
      </c>
      <c r="D38" s="6" t="s">
        <v>70</v>
      </c>
      <c r="E38" s="8" t="s">
        <v>261</v>
      </c>
      <c r="F38" s="8" t="s">
        <v>262</v>
      </c>
      <c r="G38" s="9">
        <v>121970.88</v>
      </c>
      <c r="H38" s="9">
        <f>+Tabla1[[#This Row],[Monto Facturado DOP]]</f>
        <v>121970.88</v>
      </c>
      <c r="I38" s="9">
        <f>+Tabla1[[#This Row],[Monto Facturado DOP]]-Tabla1[[#This Row],[Monto Pagado DOP]]</f>
        <v>0</v>
      </c>
      <c r="J38" s="8" t="s">
        <v>382</v>
      </c>
      <c r="K38" s="26">
        <f>+Tabla1[[#This Row],[Fecha de Documento]]+45</f>
        <v>45095</v>
      </c>
      <c r="M38" s="4"/>
    </row>
    <row r="39" spans="1:13" ht="78.75" x14ac:dyDescent="0.25">
      <c r="A39" s="8">
        <v>30</v>
      </c>
      <c r="B39" s="6" t="s">
        <v>47</v>
      </c>
      <c r="C39" s="7">
        <v>4139</v>
      </c>
      <c r="D39" s="6" t="s">
        <v>142</v>
      </c>
      <c r="E39" s="8" t="s">
        <v>159</v>
      </c>
      <c r="F39" s="8" t="s">
        <v>160</v>
      </c>
      <c r="G39" s="9">
        <v>83040</v>
      </c>
      <c r="H39" s="9">
        <f>+Tabla1[[#This Row],[Monto Facturado DOP]]</f>
        <v>83040</v>
      </c>
      <c r="I39" s="9">
        <f>+Tabla1[[#This Row],[Monto Facturado DOP]]-Tabla1[[#This Row],[Monto Pagado DOP]]</f>
        <v>0</v>
      </c>
      <c r="J39" s="8" t="s">
        <v>382</v>
      </c>
      <c r="K39" s="26">
        <f>+Tabla1[[#This Row],[Fecha de Documento]]+45</f>
        <v>45095</v>
      </c>
      <c r="M39" s="4"/>
    </row>
    <row r="40" spans="1:13" ht="110.25" x14ac:dyDescent="0.25">
      <c r="A40" s="8">
        <v>31</v>
      </c>
      <c r="B40" s="6" t="s">
        <v>47</v>
      </c>
      <c r="C40" s="7">
        <v>4148</v>
      </c>
      <c r="D40" s="6" t="s">
        <v>21</v>
      </c>
      <c r="E40" s="8" t="s">
        <v>267</v>
      </c>
      <c r="F40" s="8" t="s">
        <v>268</v>
      </c>
      <c r="G40" s="9">
        <v>144833.20000000001</v>
      </c>
      <c r="H40" s="9">
        <f>+Tabla1[[#This Row],[Monto Facturado DOP]]</f>
        <v>144833.20000000001</v>
      </c>
      <c r="I40" s="9">
        <f>+Tabla1[[#This Row],[Monto Facturado DOP]]-Tabla1[[#This Row],[Monto Pagado DOP]]</f>
        <v>0</v>
      </c>
      <c r="J40" s="8" t="s">
        <v>382</v>
      </c>
      <c r="K40" s="26">
        <f>+Tabla1[[#This Row],[Fecha de Documento]]+45</f>
        <v>45095</v>
      </c>
      <c r="M40" s="4"/>
    </row>
    <row r="41" spans="1:13" ht="78.75" x14ac:dyDescent="0.25">
      <c r="A41" s="8">
        <v>32</v>
      </c>
      <c r="B41" s="6" t="s">
        <v>47</v>
      </c>
      <c r="C41" s="7">
        <v>4157</v>
      </c>
      <c r="D41" s="6" t="s">
        <v>170</v>
      </c>
      <c r="E41" s="8" t="s">
        <v>201</v>
      </c>
      <c r="F41" s="8" t="s">
        <v>206</v>
      </c>
      <c r="G41" s="9">
        <v>92953.2</v>
      </c>
      <c r="H41" s="9">
        <f>+Tabla1[[#This Row],[Monto Facturado DOP]]</f>
        <v>92953.2</v>
      </c>
      <c r="I41" s="9">
        <f>+Tabla1[[#This Row],[Monto Facturado DOP]]-Tabla1[[#This Row],[Monto Pagado DOP]]</f>
        <v>0</v>
      </c>
      <c r="J41" s="8" t="s">
        <v>382</v>
      </c>
      <c r="K41" s="26">
        <f>+Tabla1[[#This Row],[Fecha de Documento]]+45</f>
        <v>45095</v>
      </c>
      <c r="M41" s="4"/>
    </row>
    <row r="42" spans="1:13" ht="78.75" x14ac:dyDescent="0.25">
      <c r="A42" s="8">
        <v>33</v>
      </c>
      <c r="B42" s="6" t="s">
        <v>47</v>
      </c>
      <c r="C42" s="7">
        <v>4159</v>
      </c>
      <c r="D42" s="6" t="s">
        <v>170</v>
      </c>
      <c r="E42" s="8" t="s">
        <v>201</v>
      </c>
      <c r="F42" s="8" t="s">
        <v>208</v>
      </c>
      <c r="G42" s="9">
        <v>5875</v>
      </c>
      <c r="H42" s="9">
        <f>+Tabla1[[#This Row],[Monto Facturado DOP]]</f>
        <v>5875</v>
      </c>
      <c r="I42" s="9">
        <f>+Tabla1[[#This Row],[Monto Facturado DOP]]-Tabla1[[#This Row],[Monto Pagado DOP]]</f>
        <v>0</v>
      </c>
      <c r="J42" s="8" t="s">
        <v>382</v>
      </c>
      <c r="K42" s="26">
        <f>+Tabla1[[#This Row],[Fecha de Documento]]+45</f>
        <v>45095</v>
      </c>
      <c r="M42" s="4"/>
    </row>
    <row r="43" spans="1:13" ht="63" x14ac:dyDescent="0.25">
      <c r="A43" s="8">
        <v>34</v>
      </c>
      <c r="B43" s="6" t="s">
        <v>47</v>
      </c>
      <c r="C43" s="7">
        <v>4164</v>
      </c>
      <c r="D43" s="6" t="s">
        <v>115</v>
      </c>
      <c r="E43" s="8" t="s">
        <v>114</v>
      </c>
      <c r="F43" s="8" t="s">
        <v>116</v>
      </c>
      <c r="G43" s="9">
        <v>594523.35</v>
      </c>
      <c r="H43" s="9">
        <f>+Tabla1[[#This Row],[Monto Facturado DOP]]</f>
        <v>594523.35</v>
      </c>
      <c r="I43" s="9">
        <f>+Tabla1[[#This Row],[Monto Facturado DOP]]-Tabla1[[#This Row],[Monto Pagado DOP]]</f>
        <v>0</v>
      </c>
      <c r="J43" s="8" t="s">
        <v>382</v>
      </c>
      <c r="K43" s="26">
        <f>+Tabla1[[#This Row],[Fecha de Documento]]+45</f>
        <v>45095</v>
      </c>
      <c r="M43" s="4"/>
    </row>
    <row r="44" spans="1:13" ht="78.75" x14ac:dyDescent="0.25">
      <c r="A44" s="8">
        <v>35</v>
      </c>
      <c r="B44" s="6" t="s">
        <v>47</v>
      </c>
      <c r="C44" s="7">
        <v>4167</v>
      </c>
      <c r="D44" s="6" t="s">
        <v>23</v>
      </c>
      <c r="E44" s="8" t="s">
        <v>297</v>
      </c>
      <c r="F44" s="8" t="s">
        <v>298</v>
      </c>
      <c r="G44" s="9">
        <v>595091</v>
      </c>
      <c r="H44" s="9">
        <f>+Tabla1[[#This Row],[Monto Facturado DOP]]</f>
        <v>595091</v>
      </c>
      <c r="I44" s="9">
        <f>+Tabla1[[#This Row],[Monto Facturado DOP]]-Tabla1[[#This Row],[Monto Pagado DOP]]</f>
        <v>0</v>
      </c>
      <c r="J44" s="8" t="s">
        <v>382</v>
      </c>
      <c r="K44" s="26">
        <f>+Tabla1[[#This Row],[Fecha de Documento]]+45</f>
        <v>45095</v>
      </c>
      <c r="M44" s="4"/>
    </row>
    <row r="45" spans="1:13" ht="94.5" x14ac:dyDescent="0.25">
      <c r="A45" s="8">
        <v>36</v>
      </c>
      <c r="B45" s="6" t="s">
        <v>47</v>
      </c>
      <c r="C45" s="7">
        <v>4169</v>
      </c>
      <c r="D45" s="6" t="s">
        <v>149</v>
      </c>
      <c r="E45" s="8" t="s">
        <v>282</v>
      </c>
      <c r="F45" s="8" t="s">
        <v>283</v>
      </c>
      <c r="G45" s="9">
        <v>265500</v>
      </c>
      <c r="H45" s="9">
        <f>+Tabla1[[#This Row],[Monto Facturado DOP]]</f>
        <v>265500</v>
      </c>
      <c r="I45" s="9">
        <f>+Tabla1[[#This Row],[Monto Facturado DOP]]-Tabla1[[#This Row],[Monto Pagado DOP]]</f>
        <v>0</v>
      </c>
      <c r="J45" s="8" t="s">
        <v>382</v>
      </c>
      <c r="K45" s="26">
        <f>+Tabla1[[#This Row],[Fecha de Documento]]+45</f>
        <v>45095</v>
      </c>
      <c r="M45" s="4"/>
    </row>
    <row r="46" spans="1:13" ht="63" x14ac:dyDescent="0.25">
      <c r="A46" s="8">
        <v>37</v>
      </c>
      <c r="B46" s="6" t="s">
        <v>22</v>
      </c>
      <c r="C46" s="7">
        <v>4211</v>
      </c>
      <c r="D46" s="6" t="s">
        <v>1</v>
      </c>
      <c r="E46" s="8" t="s">
        <v>46</v>
      </c>
      <c r="F46" s="8" t="s">
        <v>49</v>
      </c>
      <c r="G46" s="9">
        <v>63134.5</v>
      </c>
      <c r="H46" s="9">
        <f>+Tabla1[[#This Row],[Monto Facturado DOP]]</f>
        <v>63134.5</v>
      </c>
      <c r="I46" s="9">
        <f>+Tabla1[[#This Row],[Monto Facturado DOP]]-Tabla1[[#This Row],[Monto Pagado DOP]]</f>
        <v>0</v>
      </c>
      <c r="J46" s="8" t="s">
        <v>382</v>
      </c>
      <c r="K46" s="26">
        <f>+Tabla1[[#This Row],[Fecha de Documento]]+45</f>
        <v>45096</v>
      </c>
      <c r="M46" s="4"/>
    </row>
    <row r="47" spans="1:13" ht="94.5" x14ac:dyDescent="0.25">
      <c r="A47" s="8">
        <v>38</v>
      </c>
      <c r="B47" s="6" t="s">
        <v>22</v>
      </c>
      <c r="C47" s="7">
        <v>4240</v>
      </c>
      <c r="D47" s="6" t="s">
        <v>1</v>
      </c>
      <c r="E47" s="8" t="s">
        <v>107</v>
      </c>
      <c r="F47" s="8" t="s">
        <v>108</v>
      </c>
      <c r="G47" s="9">
        <v>950000</v>
      </c>
      <c r="H47" s="9">
        <f>+Tabla1[[#This Row],[Monto Facturado DOP]]</f>
        <v>950000</v>
      </c>
      <c r="I47" s="9">
        <f>+Tabla1[[#This Row],[Monto Facturado DOP]]-Tabla1[[#This Row],[Monto Pagado DOP]]</f>
        <v>0</v>
      </c>
      <c r="J47" s="8" t="s">
        <v>382</v>
      </c>
      <c r="K47" s="26">
        <f>+Tabla1[[#This Row],[Fecha de Documento]]+45</f>
        <v>45096</v>
      </c>
      <c r="M47" s="4"/>
    </row>
    <row r="48" spans="1:13" ht="94.5" x14ac:dyDescent="0.25">
      <c r="A48" s="8">
        <v>39</v>
      </c>
      <c r="B48" s="6" t="s">
        <v>22</v>
      </c>
      <c r="C48" s="7">
        <v>4241</v>
      </c>
      <c r="D48" s="6" t="s">
        <v>94</v>
      </c>
      <c r="E48" s="8" t="s">
        <v>92</v>
      </c>
      <c r="F48" s="8" t="s">
        <v>95</v>
      </c>
      <c r="G48" s="9">
        <v>207999.3</v>
      </c>
      <c r="H48" s="9">
        <f>+Tabla1[[#This Row],[Monto Facturado DOP]]</f>
        <v>207999.3</v>
      </c>
      <c r="I48" s="9">
        <f>+Tabla1[[#This Row],[Monto Facturado DOP]]-Tabla1[[#This Row],[Monto Pagado DOP]]</f>
        <v>0</v>
      </c>
      <c r="J48" s="8" t="s">
        <v>382</v>
      </c>
      <c r="K48" s="26">
        <f>+Tabla1[[#This Row],[Fecha de Documento]]+45</f>
        <v>45096</v>
      </c>
      <c r="M48" s="4"/>
    </row>
    <row r="49" spans="1:13" ht="94.5" x14ac:dyDescent="0.25">
      <c r="A49" s="8">
        <v>40</v>
      </c>
      <c r="B49" s="6" t="s">
        <v>22</v>
      </c>
      <c r="C49" s="7">
        <v>4243</v>
      </c>
      <c r="D49" s="6" t="s">
        <v>142</v>
      </c>
      <c r="E49" s="8" t="s">
        <v>201</v>
      </c>
      <c r="F49" s="8" t="s">
        <v>214</v>
      </c>
      <c r="G49" s="9">
        <v>8914.57</v>
      </c>
      <c r="H49" s="9">
        <f>+Tabla1[[#This Row],[Monto Facturado DOP]]</f>
        <v>8914.57</v>
      </c>
      <c r="I49" s="9">
        <f>+Tabla1[[#This Row],[Monto Facturado DOP]]-Tabla1[[#This Row],[Monto Pagado DOP]]</f>
        <v>0</v>
      </c>
      <c r="J49" s="8" t="s">
        <v>382</v>
      </c>
      <c r="K49" s="26">
        <f>+Tabla1[[#This Row],[Fecha de Documento]]+45</f>
        <v>45096</v>
      </c>
      <c r="M49" s="4"/>
    </row>
    <row r="50" spans="1:13" ht="94.5" x14ac:dyDescent="0.25">
      <c r="A50" s="8">
        <v>41</v>
      </c>
      <c r="B50" s="6" t="s">
        <v>22</v>
      </c>
      <c r="C50" s="7">
        <v>4245</v>
      </c>
      <c r="D50" s="6" t="s">
        <v>132</v>
      </c>
      <c r="E50" s="8" t="s">
        <v>131</v>
      </c>
      <c r="F50" s="8" t="s">
        <v>133</v>
      </c>
      <c r="G50" s="9">
        <v>165000</v>
      </c>
      <c r="H50" s="9">
        <f>+Tabla1[[#This Row],[Monto Facturado DOP]]</f>
        <v>165000</v>
      </c>
      <c r="I50" s="9">
        <f>+Tabla1[[#This Row],[Monto Facturado DOP]]-Tabla1[[#This Row],[Monto Pagado DOP]]</f>
        <v>0</v>
      </c>
      <c r="J50" s="8" t="s">
        <v>382</v>
      </c>
      <c r="K50" s="26">
        <f>+Tabla1[[#This Row],[Fecha de Documento]]+45</f>
        <v>45096</v>
      </c>
      <c r="M50" s="4"/>
    </row>
    <row r="51" spans="1:13" ht="94.5" x14ac:dyDescent="0.25">
      <c r="A51" s="8">
        <v>42</v>
      </c>
      <c r="B51" s="6" t="s">
        <v>30</v>
      </c>
      <c r="C51" s="7">
        <v>4289</v>
      </c>
      <c r="D51" s="6" t="s">
        <v>18</v>
      </c>
      <c r="E51" s="8" t="s">
        <v>198</v>
      </c>
      <c r="F51" s="8" t="s">
        <v>199</v>
      </c>
      <c r="G51" s="9">
        <v>141423</v>
      </c>
      <c r="H51" s="9">
        <f>+Tabla1[[#This Row],[Monto Facturado DOP]]</f>
        <v>141423</v>
      </c>
      <c r="I51" s="9">
        <f>+Tabla1[[#This Row],[Monto Facturado DOP]]-Tabla1[[#This Row],[Monto Pagado DOP]]</f>
        <v>0</v>
      </c>
      <c r="J51" s="8" t="s">
        <v>382</v>
      </c>
      <c r="K51" s="26">
        <f>+Tabla1[[#This Row],[Fecha de Documento]]+45</f>
        <v>45099</v>
      </c>
      <c r="M51" s="4"/>
    </row>
    <row r="52" spans="1:13" ht="78.75" x14ac:dyDescent="0.25">
      <c r="A52" s="8">
        <v>43</v>
      </c>
      <c r="B52" s="6" t="s">
        <v>30</v>
      </c>
      <c r="C52" s="7">
        <v>4297</v>
      </c>
      <c r="D52" s="6" t="s">
        <v>244</v>
      </c>
      <c r="E52" s="8" t="s">
        <v>243</v>
      </c>
      <c r="F52" s="8" t="s">
        <v>245</v>
      </c>
      <c r="G52" s="9">
        <v>160500.03</v>
      </c>
      <c r="H52" s="9">
        <f>+Tabla1[[#This Row],[Monto Facturado DOP]]</f>
        <v>160500.03</v>
      </c>
      <c r="I52" s="9">
        <f>+Tabla1[[#This Row],[Monto Facturado DOP]]-Tabla1[[#This Row],[Monto Pagado DOP]]</f>
        <v>0</v>
      </c>
      <c r="J52" s="8" t="s">
        <v>382</v>
      </c>
      <c r="K52" s="26">
        <f>+Tabla1[[#This Row],[Fecha de Documento]]+45</f>
        <v>45099</v>
      </c>
      <c r="M52" s="4"/>
    </row>
    <row r="53" spans="1:13" ht="94.5" x14ac:dyDescent="0.25">
      <c r="A53" s="8">
        <v>44</v>
      </c>
      <c r="B53" s="6" t="s">
        <v>30</v>
      </c>
      <c r="C53" s="7">
        <v>4315</v>
      </c>
      <c r="D53" s="6" t="s">
        <v>21</v>
      </c>
      <c r="E53" s="8" t="s">
        <v>90</v>
      </c>
      <c r="F53" s="8" t="s">
        <v>91</v>
      </c>
      <c r="G53" s="9">
        <v>741021.12</v>
      </c>
      <c r="H53" s="9">
        <f>+Tabla1[[#This Row],[Monto Facturado DOP]]</f>
        <v>741021.12</v>
      </c>
      <c r="I53" s="9">
        <f>+Tabla1[[#This Row],[Monto Facturado DOP]]-Tabla1[[#This Row],[Monto Pagado DOP]]</f>
        <v>0</v>
      </c>
      <c r="J53" s="8" t="s">
        <v>382</v>
      </c>
      <c r="K53" s="26">
        <f>+Tabla1[[#This Row],[Fecha de Documento]]+45</f>
        <v>45099</v>
      </c>
      <c r="M53" s="4"/>
    </row>
    <row r="54" spans="1:13" ht="94.5" x14ac:dyDescent="0.25">
      <c r="A54" s="8">
        <v>45</v>
      </c>
      <c r="B54" s="6" t="s">
        <v>30</v>
      </c>
      <c r="C54" s="7">
        <v>4315</v>
      </c>
      <c r="D54" s="6" t="s">
        <v>84</v>
      </c>
      <c r="E54" s="8" t="s">
        <v>90</v>
      </c>
      <c r="F54" s="8" t="s">
        <v>91</v>
      </c>
      <c r="G54" s="9">
        <v>816635.52</v>
      </c>
      <c r="H54" s="9">
        <f>+Tabla1[[#This Row],[Monto Facturado DOP]]</f>
        <v>816635.52</v>
      </c>
      <c r="I54" s="9">
        <f>+Tabla1[[#This Row],[Monto Facturado DOP]]-Tabla1[[#This Row],[Monto Pagado DOP]]</f>
        <v>0</v>
      </c>
      <c r="J54" s="8" t="s">
        <v>382</v>
      </c>
      <c r="K54" s="26">
        <f>+Tabla1[[#This Row],[Fecha de Documento]]+45</f>
        <v>45099</v>
      </c>
      <c r="M54" s="4"/>
    </row>
    <row r="55" spans="1:13" ht="94.5" x14ac:dyDescent="0.25">
      <c r="A55" s="8">
        <v>46</v>
      </c>
      <c r="B55" s="6" t="s">
        <v>30</v>
      </c>
      <c r="C55" s="7">
        <v>4317</v>
      </c>
      <c r="D55" s="6" t="s">
        <v>99</v>
      </c>
      <c r="E55" s="8" t="s">
        <v>308</v>
      </c>
      <c r="F55" s="8" t="s">
        <v>309</v>
      </c>
      <c r="G55" s="9">
        <v>68160</v>
      </c>
      <c r="H55" s="9">
        <f>+Tabla1[[#This Row],[Monto Facturado DOP]]</f>
        <v>68160</v>
      </c>
      <c r="I55" s="9">
        <f>+Tabla1[[#This Row],[Monto Facturado DOP]]-Tabla1[[#This Row],[Monto Pagado DOP]]</f>
        <v>0</v>
      </c>
      <c r="J55" s="8" t="s">
        <v>382</v>
      </c>
      <c r="K55" s="26">
        <f>+Tabla1[[#This Row],[Fecha de Documento]]+45</f>
        <v>45099</v>
      </c>
      <c r="M55" s="4"/>
    </row>
    <row r="56" spans="1:13" ht="126" x14ac:dyDescent="0.25">
      <c r="A56" s="8">
        <v>47</v>
      </c>
      <c r="B56" s="6" t="s">
        <v>30</v>
      </c>
      <c r="C56" s="7">
        <v>4321</v>
      </c>
      <c r="D56" s="6" t="s">
        <v>23</v>
      </c>
      <c r="E56" s="8" t="s">
        <v>34</v>
      </c>
      <c r="F56" s="8" t="s">
        <v>38</v>
      </c>
      <c r="G56" s="9">
        <v>1210645.26</v>
      </c>
      <c r="H56" s="9">
        <f>+Tabla1[[#This Row],[Monto Facturado DOP]]</f>
        <v>1210645.26</v>
      </c>
      <c r="I56" s="9">
        <f>+Tabla1[[#This Row],[Monto Facturado DOP]]-Tabla1[[#This Row],[Monto Pagado DOP]]</f>
        <v>0</v>
      </c>
      <c r="J56" s="8" t="s">
        <v>382</v>
      </c>
      <c r="K56" s="26">
        <f>+Tabla1[[#This Row],[Fecha de Documento]]+45</f>
        <v>45099</v>
      </c>
      <c r="M56" s="4"/>
    </row>
    <row r="57" spans="1:13" ht="126" x14ac:dyDescent="0.25">
      <c r="A57" s="8">
        <v>48</v>
      </c>
      <c r="B57" s="6" t="s">
        <v>30</v>
      </c>
      <c r="C57" s="7">
        <v>4348</v>
      </c>
      <c r="D57" s="6" t="s">
        <v>258</v>
      </c>
      <c r="E57" s="8" t="s">
        <v>257</v>
      </c>
      <c r="F57" s="8" t="s">
        <v>259</v>
      </c>
      <c r="G57" s="9">
        <v>39105.01</v>
      </c>
      <c r="H57" s="9">
        <f>+Tabla1[[#This Row],[Monto Facturado DOP]]</f>
        <v>39105.01</v>
      </c>
      <c r="I57" s="9">
        <f>+Tabla1[[#This Row],[Monto Facturado DOP]]-Tabla1[[#This Row],[Monto Pagado DOP]]</f>
        <v>0</v>
      </c>
      <c r="J57" s="8" t="s">
        <v>382</v>
      </c>
      <c r="K57" s="26">
        <f>+Tabla1[[#This Row],[Fecha de Documento]]+45</f>
        <v>45099</v>
      </c>
      <c r="M57" s="4"/>
    </row>
    <row r="58" spans="1:13" ht="126" x14ac:dyDescent="0.25">
      <c r="A58" s="8">
        <v>49</v>
      </c>
      <c r="B58" s="6" t="s">
        <v>30</v>
      </c>
      <c r="C58" s="7">
        <v>4349</v>
      </c>
      <c r="D58" s="6" t="s">
        <v>40</v>
      </c>
      <c r="E58" s="8" t="s">
        <v>39</v>
      </c>
      <c r="F58" s="8" t="s">
        <v>41</v>
      </c>
      <c r="G58" s="9">
        <v>91715.55</v>
      </c>
      <c r="H58" s="9">
        <f>+Tabla1[[#This Row],[Monto Facturado DOP]]</f>
        <v>91715.55</v>
      </c>
      <c r="I58" s="9">
        <f>+Tabla1[[#This Row],[Monto Facturado DOP]]-Tabla1[[#This Row],[Monto Pagado DOP]]</f>
        <v>0</v>
      </c>
      <c r="J58" s="8" t="s">
        <v>382</v>
      </c>
      <c r="K58" s="26">
        <f>+Tabla1[[#This Row],[Fecha de Documento]]+45</f>
        <v>45099</v>
      </c>
      <c r="M58" s="4"/>
    </row>
    <row r="59" spans="1:13" ht="126" x14ac:dyDescent="0.25">
      <c r="A59" s="8">
        <v>50</v>
      </c>
      <c r="B59" s="6" t="s">
        <v>32</v>
      </c>
      <c r="C59" s="7">
        <v>4352</v>
      </c>
      <c r="D59" s="6" t="s">
        <v>26</v>
      </c>
      <c r="E59" s="8" t="s">
        <v>29</v>
      </c>
      <c r="F59" s="8" t="s">
        <v>33</v>
      </c>
      <c r="G59" s="9">
        <v>2900241.74</v>
      </c>
      <c r="H59" s="9">
        <f>+Tabla1[[#This Row],[Monto Facturado DOP]]</f>
        <v>2900241.74</v>
      </c>
      <c r="I59" s="9">
        <f>+Tabla1[[#This Row],[Monto Facturado DOP]]-Tabla1[[#This Row],[Monto Pagado DOP]]</f>
        <v>0</v>
      </c>
      <c r="J59" s="8" t="s">
        <v>382</v>
      </c>
      <c r="K59" s="26">
        <f>+Tabla1[[#This Row],[Fecha de Documento]]+45</f>
        <v>45100</v>
      </c>
      <c r="M59" s="4"/>
    </row>
    <row r="60" spans="1:13" ht="78.75" x14ac:dyDescent="0.25">
      <c r="A60" s="8">
        <v>51</v>
      </c>
      <c r="B60" s="6" t="s">
        <v>32</v>
      </c>
      <c r="C60" s="7">
        <v>4375</v>
      </c>
      <c r="D60" s="6" t="s">
        <v>102</v>
      </c>
      <c r="E60" s="8" t="s">
        <v>232</v>
      </c>
      <c r="F60" s="8" t="s">
        <v>233</v>
      </c>
      <c r="G60" s="9">
        <v>26720</v>
      </c>
      <c r="H60" s="9">
        <f>+Tabla1[[#This Row],[Monto Facturado DOP]]</f>
        <v>26720</v>
      </c>
      <c r="I60" s="9">
        <f>+Tabla1[[#This Row],[Monto Facturado DOP]]-Tabla1[[#This Row],[Monto Pagado DOP]]</f>
        <v>0</v>
      </c>
      <c r="J60" s="8" t="s">
        <v>382</v>
      </c>
      <c r="K60" s="26">
        <f>+Tabla1[[#This Row],[Fecha de Documento]]+45</f>
        <v>45100</v>
      </c>
      <c r="M60" s="4"/>
    </row>
    <row r="61" spans="1:13" ht="78.75" x14ac:dyDescent="0.25">
      <c r="A61" s="8">
        <v>52</v>
      </c>
      <c r="B61" s="6" t="s">
        <v>32</v>
      </c>
      <c r="C61" s="7">
        <v>4375</v>
      </c>
      <c r="D61" s="6" t="s">
        <v>166</v>
      </c>
      <c r="E61" s="8" t="s">
        <v>232</v>
      </c>
      <c r="F61" s="8" t="s">
        <v>233</v>
      </c>
      <c r="G61" s="9">
        <v>64154.720000000001</v>
      </c>
      <c r="H61" s="9">
        <f>+Tabla1[[#This Row],[Monto Facturado DOP]]</f>
        <v>64154.720000000001</v>
      </c>
      <c r="I61" s="9">
        <f>+Tabla1[[#This Row],[Monto Facturado DOP]]-Tabla1[[#This Row],[Monto Pagado DOP]]</f>
        <v>0</v>
      </c>
      <c r="J61" s="8" t="s">
        <v>382</v>
      </c>
      <c r="K61" s="26">
        <f>+Tabla1[[#This Row],[Fecha de Documento]]+45</f>
        <v>45100</v>
      </c>
      <c r="M61" s="4"/>
    </row>
    <row r="62" spans="1:13" ht="78.75" x14ac:dyDescent="0.25">
      <c r="A62" s="8">
        <v>53</v>
      </c>
      <c r="B62" s="6" t="s">
        <v>32</v>
      </c>
      <c r="C62" s="7">
        <v>4384</v>
      </c>
      <c r="D62" s="6" t="s">
        <v>72</v>
      </c>
      <c r="E62" s="8" t="s">
        <v>239</v>
      </c>
      <c r="F62" s="8" t="s">
        <v>240</v>
      </c>
      <c r="G62" s="9">
        <v>117656.56</v>
      </c>
      <c r="H62" s="9">
        <f>+Tabla1[[#This Row],[Monto Facturado DOP]]</f>
        <v>117656.56</v>
      </c>
      <c r="I62" s="9">
        <f>+Tabla1[[#This Row],[Monto Facturado DOP]]-Tabla1[[#This Row],[Monto Pagado DOP]]</f>
        <v>0</v>
      </c>
      <c r="J62" s="8" t="s">
        <v>382</v>
      </c>
      <c r="K62" s="26">
        <f>+Tabla1[[#This Row],[Fecha de Documento]]+45</f>
        <v>45100</v>
      </c>
      <c r="M62" s="4"/>
    </row>
    <row r="63" spans="1:13" ht="78.75" x14ac:dyDescent="0.25">
      <c r="A63" s="8">
        <v>54</v>
      </c>
      <c r="B63" s="6" t="s">
        <v>32</v>
      </c>
      <c r="C63" s="7">
        <v>4409</v>
      </c>
      <c r="D63" s="6" t="s">
        <v>87</v>
      </c>
      <c r="E63" s="8" t="s">
        <v>162</v>
      </c>
      <c r="F63" s="8" t="s">
        <v>168</v>
      </c>
      <c r="G63" s="9">
        <v>216000</v>
      </c>
      <c r="H63" s="9">
        <f>+Tabla1[[#This Row],[Monto Facturado DOP]]</f>
        <v>216000</v>
      </c>
      <c r="I63" s="9">
        <f>+Tabla1[[#This Row],[Monto Facturado DOP]]-Tabla1[[#This Row],[Monto Pagado DOP]]</f>
        <v>0</v>
      </c>
      <c r="J63" s="8" t="s">
        <v>382</v>
      </c>
      <c r="K63" s="26">
        <f>+Tabla1[[#This Row],[Fecha de Documento]]+45</f>
        <v>45100</v>
      </c>
      <c r="M63" s="4"/>
    </row>
    <row r="64" spans="1:13" ht="78.75" x14ac:dyDescent="0.25">
      <c r="A64" s="8">
        <v>55</v>
      </c>
      <c r="B64" s="6" t="s">
        <v>32</v>
      </c>
      <c r="C64" s="7">
        <v>4414</v>
      </c>
      <c r="D64" s="6" t="s">
        <v>84</v>
      </c>
      <c r="E64" s="8" t="s">
        <v>83</v>
      </c>
      <c r="F64" s="8" t="s">
        <v>85</v>
      </c>
      <c r="G64" s="9">
        <v>111290</v>
      </c>
      <c r="H64" s="9">
        <f>+Tabla1[[#This Row],[Monto Facturado DOP]]</f>
        <v>111290</v>
      </c>
      <c r="I64" s="9">
        <f>+Tabla1[[#This Row],[Monto Facturado DOP]]-Tabla1[[#This Row],[Monto Pagado DOP]]</f>
        <v>0</v>
      </c>
      <c r="J64" s="8" t="s">
        <v>382</v>
      </c>
      <c r="K64" s="26">
        <f>+Tabla1[[#This Row],[Fecha de Documento]]+45</f>
        <v>45100</v>
      </c>
      <c r="M64" s="4"/>
    </row>
    <row r="65" spans="1:13" ht="110.25" x14ac:dyDescent="0.25">
      <c r="A65" s="8">
        <v>56</v>
      </c>
      <c r="B65" s="6" t="s">
        <v>32</v>
      </c>
      <c r="C65" s="7">
        <v>4421</v>
      </c>
      <c r="D65" s="6" t="s">
        <v>170</v>
      </c>
      <c r="E65" s="8" t="s">
        <v>201</v>
      </c>
      <c r="F65" s="8" t="s">
        <v>216</v>
      </c>
      <c r="G65" s="9">
        <v>38036.800000000003</v>
      </c>
      <c r="H65" s="9">
        <f>+Tabla1[[#This Row],[Monto Facturado DOP]]</f>
        <v>38036.800000000003</v>
      </c>
      <c r="I65" s="9">
        <f>+Tabla1[[#This Row],[Monto Facturado DOP]]-Tabla1[[#This Row],[Monto Pagado DOP]]</f>
        <v>0</v>
      </c>
      <c r="J65" s="8" t="s">
        <v>382</v>
      </c>
      <c r="K65" s="26">
        <f>+Tabla1[[#This Row],[Fecha de Documento]]+45</f>
        <v>45100</v>
      </c>
      <c r="M65" s="4"/>
    </row>
    <row r="66" spans="1:13" ht="63" x14ac:dyDescent="0.25">
      <c r="A66" s="8">
        <v>57</v>
      </c>
      <c r="B66" s="6" t="s">
        <v>10</v>
      </c>
      <c r="C66" s="7">
        <v>4431</v>
      </c>
      <c r="D66" s="6" t="s">
        <v>67</v>
      </c>
      <c r="E66" s="8" t="s">
        <v>65</v>
      </c>
      <c r="F66" s="8" t="s">
        <v>68</v>
      </c>
      <c r="G66" s="9">
        <v>110500</v>
      </c>
      <c r="H66" s="9">
        <f>+Tabla1[[#This Row],[Monto Facturado DOP]]</f>
        <v>110500</v>
      </c>
      <c r="I66" s="9">
        <f>+Tabla1[[#This Row],[Monto Facturado DOP]]-Tabla1[[#This Row],[Monto Pagado DOP]]</f>
        <v>0</v>
      </c>
      <c r="J66" s="8" t="s">
        <v>382</v>
      </c>
      <c r="K66" s="26">
        <f>+Tabla1[[#This Row],[Fecha de Documento]]+45</f>
        <v>45101</v>
      </c>
      <c r="M66" s="4"/>
    </row>
    <row r="67" spans="1:13" ht="63" x14ac:dyDescent="0.25">
      <c r="A67" s="8">
        <v>58</v>
      </c>
      <c r="B67" s="6" t="s">
        <v>10</v>
      </c>
      <c r="C67" s="7">
        <v>4431</v>
      </c>
      <c r="D67" s="6" t="s">
        <v>69</v>
      </c>
      <c r="E67" s="8" t="s">
        <v>65</v>
      </c>
      <c r="F67" s="8" t="s">
        <v>68</v>
      </c>
      <c r="G67" s="9">
        <v>110500</v>
      </c>
      <c r="H67" s="9">
        <f>+Tabla1[[#This Row],[Monto Facturado DOP]]</f>
        <v>110500</v>
      </c>
      <c r="I67" s="9">
        <f>+Tabla1[[#This Row],[Monto Facturado DOP]]-Tabla1[[#This Row],[Monto Pagado DOP]]</f>
        <v>0</v>
      </c>
      <c r="J67" s="8" t="s">
        <v>382</v>
      </c>
      <c r="K67" s="26">
        <f>+Tabla1[[#This Row],[Fecha de Documento]]+45</f>
        <v>45101</v>
      </c>
      <c r="M67" s="4"/>
    </row>
    <row r="68" spans="1:13" ht="78.75" x14ac:dyDescent="0.25">
      <c r="A68" s="8">
        <v>59</v>
      </c>
      <c r="B68" s="6" t="s">
        <v>10</v>
      </c>
      <c r="C68" s="7">
        <v>4443</v>
      </c>
      <c r="D68" s="6" t="s">
        <v>170</v>
      </c>
      <c r="E68" s="8" t="s">
        <v>201</v>
      </c>
      <c r="F68" s="8" t="s">
        <v>215</v>
      </c>
      <c r="G68" s="9">
        <v>21114</v>
      </c>
      <c r="H68" s="9">
        <f>+Tabla1[[#This Row],[Monto Facturado DOP]]</f>
        <v>21114</v>
      </c>
      <c r="I68" s="9">
        <f>+Tabla1[[#This Row],[Monto Facturado DOP]]-Tabla1[[#This Row],[Monto Pagado DOP]]</f>
        <v>0</v>
      </c>
      <c r="J68" s="8" t="s">
        <v>382</v>
      </c>
      <c r="K68" s="26">
        <f>+Tabla1[[#This Row],[Fecha de Documento]]+45</f>
        <v>45101</v>
      </c>
      <c r="M68" s="4"/>
    </row>
    <row r="69" spans="1:13" ht="78.75" x14ac:dyDescent="0.25">
      <c r="A69" s="8">
        <v>60</v>
      </c>
      <c r="B69" s="6" t="s">
        <v>10</v>
      </c>
      <c r="C69" s="7">
        <v>4444</v>
      </c>
      <c r="D69" s="6" t="s">
        <v>27</v>
      </c>
      <c r="E69" s="8" t="s">
        <v>172</v>
      </c>
      <c r="F69" s="8" t="s">
        <v>173</v>
      </c>
      <c r="G69" s="9">
        <v>134508.20000000001</v>
      </c>
      <c r="H69" s="9">
        <f>+Tabla1[[#This Row],[Monto Facturado DOP]]</f>
        <v>134508.20000000001</v>
      </c>
      <c r="I69" s="9">
        <f>+Tabla1[[#This Row],[Monto Facturado DOP]]-Tabla1[[#This Row],[Monto Pagado DOP]]</f>
        <v>0</v>
      </c>
      <c r="J69" s="8" t="s">
        <v>382</v>
      </c>
      <c r="K69" s="26">
        <f>+Tabla1[[#This Row],[Fecha de Documento]]+45</f>
        <v>45101</v>
      </c>
      <c r="M69" s="4"/>
    </row>
    <row r="70" spans="1:13" ht="63" x14ac:dyDescent="0.25">
      <c r="A70" s="8">
        <v>61</v>
      </c>
      <c r="B70" s="6" t="s">
        <v>10</v>
      </c>
      <c r="C70" s="7">
        <v>4446</v>
      </c>
      <c r="D70" s="6" t="s">
        <v>89</v>
      </c>
      <c r="E70" s="8" t="s">
        <v>153</v>
      </c>
      <c r="F70" s="8" t="s">
        <v>154</v>
      </c>
      <c r="G70" s="9">
        <v>74498.12</v>
      </c>
      <c r="H70" s="9">
        <f>+Tabla1[[#This Row],[Monto Facturado DOP]]</f>
        <v>74498.12</v>
      </c>
      <c r="I70" s="9">
        <f>+Tabla1[[#This Row],[Monto Facturado DOP]]-Tabla1[[#This Row],[Monto Pagado DOP]]</f>
        <v>0</v>
      </c>
      <c r="J70" s="8" t="s">
        <v>382</v>
      </c>
      <c r="K70" s="26">
        <f>+Tabla1[[#This Row],[Fecha de Documento]]+45</f>
        <v>45101</v>
      </c>
      <c r="M70" s="4"/>
    </row>
    <row r="71" spans="1:13" ht="78.75" x14ac:dyDescent="0.25">
      <c r="A71" s="8">
        <v>62</v>
      </c>
      <c r="B71" s="6" t="s">
        <v>10</v>
      </c>
      <c r="C71" s="7">
        <v>4465</v>
      </c>
      <c r="D71" s="6" t="s">
        <v>157</v>
      </c>
      <c r="E71" s="8" t="s">
        <v>156</v>
      </c>
      <c r="F71" s="8" t="s">
        <v>158</v>
      </c>
      <c r="G71" s="9">
        <v>37500</v>
      </c>
      <c r="H71" s="9">
        <f>+Tabla1[[#This Row],[Monto Facturado DOP]]</f>
        <v>37500</v>
      </c>
      <c r="I71" s="9">
        <f>+Tabla1[[#This Row],[Monto Facturado DOP]]-Tabla1[[#This Row],[Monto Pagado DOP]]</f>
        <v>0</v>
      </c>
      <c r="J71" s="8" t="s">
        <v>382</v>
      </c>
      <c r="K71" s="26">
        <f>+Tabla1[[#This Row],[Fecha de Documento]]+45</f>
        <v>45101</v>
      </c>
      <c r="M71" s="4"/>
    </row>
    <row r="72" spans="1:13" ht="110.25" x14ac:dyDescent="0.25">
      <c r="A72" s="8">
        <v>63</v>
      </c>
      <c r="B72" s="6" t="s">
        <v>10</v>
      </c>
      <c r="C72" s="7">
        <v>4467</v>
      </c>
      <c r="D72" s="6" t="s">
        <v>36</v>
      </c>
      <c r="E72" s="8" t="s">
        <v>34</v>
      </c>
      <c r="F72" s="8" t="s">
        <v>37</v>
      </c>
      <c r="G72" s="9">
        <v>109948.6</v>
      </c>
      <c r="H72" s="9">
        <f>+Tabla1[[#This Row],[Monto Facturado DOP]]</f>
        <v>109948.6</v>
      </c>
      <c r="I72" s="9">
        <f>+Tabla1[[#This Row],[Monto Facturado DOP]]-Tabla1[[#This Row],[Monto Pagado DOP]]</f>
        <v>0</v>
      </c>
      <c r="J72" s="8" t="s">
        <v>382</v>
      </c>
      <c r="K72" s="26">
        <f>+Tabla1[[#This Row],[Fecha de Documento]]+45</f>
        <v>45101</v>
      </c>
      <c r="M72" s="4"/>
    </row>
    <row r="73" spans="1:13" ht="94.5" x14ac:dyDescent="0.25">
      <c r="A73" s="8">
        <v>64</v>
      </c>
      <c r="B73" s="6" t="s">
        <v>10</v>
      </c>
      <c r="C73" s="7">
        <v>4473</v>
      </c>
      <c r="D73" s="6" t="s">
        <v>170</v>
      </c>
      <c r="E73" s="8" t="s">
        <v>201</v>
      </c>
      <c r="F73" s="8" t="s">
        <v>218</v>
      </c>
      <c r="G73" s="9">
        <v>110872.8</v>
      </c>
      <c r="H73" s="9">
        <f>+Tabla1[[#This Row],[Monto Facturado DOP]]</f>
        <v>110872.8</v>
      </c>
      <c r="I73" s="9">
        <f>+Tabla1[[#This Row],[Monto Facturado DOP]]-Tabla1[[#This Row],[Monto Pagado DOP]]</f>
        <v>0</v>
      </c>
      <c r="J73" s="8" t="s">
        <v>382</v>
      </c>
      <c r="K73" s="26">
        <f>+Tabla1[[#This Row],[Fecha de Documento]]+45</f>
        <v>45101</v>
      </c>
      <c r="M73" s="4"/>
    </row>
    <row r="74" spans="1:13" ht="78.75" x14ac:dyDescent="0.25">
      <c r="A74" s="8">
        <v>65</v>
      </c>
      <c r="B74" s="6" t="s">
        <v>10</v>
      </c>
      <c r="C74" s="7">
        <v>4482</v>
      </c>
      <c r="D74" s="6" t="s">
        <v>170</v>
      </c>
      <c r="E74" s="8" t="s">
        <v>201</v>
      </c>
      <c r="F74" s="8" t="s">
        <v>219</v>
      </c>
      <c r="G74" s="9">
        <v>8943.75</v>
      </c>
      <c r="H74" s="9">
        <f>+Tabla1[[#This Row],[Monto Facturado DOP]]</f>
        <v>8943.75</v>
      </c>
      <c r="I74" s="9">
        <f>+Tabla1[[#This Row],[Monto Facturado DOP]]-Tabla1[[#This Row],[Monto Pagado DOP]]</f>
        <v>0</v>
      </c>
      <c r="J74" s="8" t="s">
        <v>382</v>
      </c>
      <c r="K74" s="26">
        <f>+Tabla1[[#This Row],[Fecha de Documento]]+45</f>
        <v>45101</v>
      </c>
      <c r="M74" s="4"/>
    </row>
    <row r="75" spans="1:13" ht="110.25" x14ac:dyDescent="0.25">
      <c r="A75" s="8">
        <v>66</v>
      </c>
      <c r="B75" s="6" t="s">
        <v>10</v>
      </c>
      <c r="C75" s="7">
        <v>4483</v>
      </c>
      <c r="D75" s="6" t="s">
        <v>170</v>
      </c>
      <c r="E75" s="8" t="s">
        <v>201</v>
      </c>
      <c r="F75" s="8" t="s">
        <v>217</v>
      </c>
      <c r="G75" s="9">
        <v>98932.7</v>
      </c>
      <c r="H75" s="9">
        <f>+Tabla1[[#This Row],[Monto Facturado DOP]]</f>
        <v>98932.7</v>
      </c>
      <c r="I75" s="9">
        <f>+Tabla1[[#This Row],[Monto Facturado DOP]]-Tabla1[[#This Row],[Monto Pagado DOP]]</f>
        <v>0</v>
      </c>
      <c r="J75" s="8" t="s">
        <v>382</v>
      </c>
      <c r="K75" s="26">
        <f>+Tabla1[[#This Row],[Fecha de Documento]]+45</f>
        <v>45101</v>
      </c>
      <c r="M75" s="4"/>
    </row>
    <row r="76" spans="1:13" ht="78.75" x14ac:dyDescent="0.25">
      <c r="A76" s="8">
        <v>67</v>
      </c>
      <c r="B76" s="6" t="s">
        <v>10</v>
      </c>
      <c r="C76" s="7">
        <v>4485</v>
      </c>
      <c r="D76" s="6" t="s">
        <v>142</v>
      </c>
      <c r="E76" s="8" t="s">
        <v>201</v>
      </c>
      <c r="F76" s="8" t="s">
        <v>220</v>
      </c>
      <c r="G76" s="9">
        <v>37128</v>
      </c>
      <c r="H76" s="9">
        <f>+Tabla1[[#This Row],[Monto Facturado DOP]]</f>
        <v>37128</v>
      </c>
      <c r="I76" s="9">
        <f>+Tabla1[[#This Row],[Monto Facturado DOP]]-Tabla1[[#This Row],[Monto Pagado DOP]]</f>
        <v>0</v>
      </c>
      <c r="J76" s="8" t="s">
        <v>382</v>
      </c>
      <c r="K76" s="26">
        <f>+Tabla1[[#This Row],[Fecha de Documento]]+45</f>
        <v>45101</v>
      </c>
      <c r="M76" s="4"/>
    </row>
    <row r="77" spans="1:13" ht="78.75" x14ac:dyDescent="0.25">
      <c r="A77" s="8">
        <v>68</v>
      </c>
      <c r="B77" s="6" t="s">
        <v>10</v>
      </c>
      <c r="C77" s="7">
        <v>4491</v>
      </c>
      <c r="D77" s="6" t="s">
        <v>170</v>
      </c>
      <c r="E77" s="8" t="s">
        <v>201</v>
      </c>
      <c r="F77" s="8" t="s">
        <v>224</v>
      </c>
      <c r="G77" s="9">
        <v>2356.25</v>
      </c>
      <c r="H77" s="9">
        <f>+Tabla1[[#This Row],[Monto Facturado DOP]]</f>
        <v>2356.25</v>
      </c>
      <c r="I77" s="9">
        <f>+Tabla1[[#This Row],[Monto Facturado DOP]]-Tabla1[[#This Row],[Monto Pagado DOP]]</f>
        <v>0</v>
      </c>
      <c r="J77" s="8" t="s">
        <v>382</v>
      </c>
      <c r="K77" s="26">
        <f>+Tabla1[[#This Row],[Fecha de Documento]]+45</f>
        <v>45101</v>
      </c>
      <c r="M77" s="4"/>
    </row>
    <row r="78" spans="1:13" ht="94.5" x14ac:dyDescent="0.25">
      <c r="A78" s="8">
        <v>69</v>
      </c>
      <c r="B78" s="6" t="s">
        <v>75</v>
      </c>
      <c r="C78" s="7">
        <v>4496</v>
      </c>
      <c r="D78" s="6" t="s">
        <v>170</v>
      </c>
      <c r="E78" s="8" t="s">
        <v>201</v>
      </c>
      <c r="F78" s="8" t="s">
        <v>225</v>
      </c>
      <c r="G78" s="9">
        <v>44911.25</v>
      </c>
      <c r="H78" s="9">
        <f>+Tabla1[[#This Row],[Monto Facturado DOP]]</f>
        <v>44911.25</v>
      </c>
      <c r="I78" s="9">
        <f>+Tabla1[[#This Row],[Monto Facturado DOP]]-Tabla1[[#This Row],[Monto Pagado DOP]]</f>
        <v>0</v>
      </c>
      <c r="J78" s="8" t="s">
        <v>382</v>
      </c>
      <c r="K78" s="26">
        <f>+Tabla1[[#This Row],[Fecha de Documento]]+45</f>
        <v>45102</v>
      </c>
      <c r="M78" s="4"/>
    </row>
    <row r="79" spans="1:13" ht="78.75" x14ac:dyDescent="0.25">
      <c r="A79" s="8">
        <v>70</v>
      </c>
      <c r="B79" s="6" t="s">
        <v>75</v>
      </c>
      <c r="C79" s="7">
        <v>4501</v>
      </c>
      <c r="D79" s="6" t="s">
        <v>170</v>
      </c>
      <c r="E79" s="8" t="s">
        <v>201</v>
      </c>
      <c r="F79" s="8" t="s">
        <v>221</v>
      </c>
      <c r="G79" s="9">
        <v>190806</v>
      </c>
      <c r="H79" s="9">
        <f>+Tabla1[[#This Row],[Monto Facturado DOP]]</f>
        <v>190806</v>
      </c>
      <c r="I79" s="9">
        <f>+Tabla1[[#This Row],[Monto Facturado DOP]]-Tabla1[[#This Row],[Monto Pagado DOP]]</f>
        <v>0</v>
      </c>
      <c r="J79" s="8" t="s">
        <v>382</v>
      </c>
      <c r="K79" s="26">
        <f>+Tabla1[[#This Row],[Fecha de Documento]]+45</f>
        <v>45102</v>
      </c>
      <c r="M79" s="4"/>
    </row>
    <row r="80" spans="1:13" ht="94.5" x14ac:dyDescent="0.25">
      <c r="A80" s="8">
        <v>71</v>
      </c>
      <c r="B80" s="6" t="s">
        <v>75</v>
      </c>
      <c r="C80" s="7">
        <v>4505</v>
      </c>
      <c r="D80" s="6" t="s">
        <v>149</v>
      </c>
      <c r="E80" s="8" t="s">
        <v>282</v>
      </c>
      <c r="F80" s="8" t="s">
        <v>284</v>
      </c>
      <c r="G80" s="9">
        <v>386520.8</v>
      </c>
      <c r="H80" s="9">
        <f>+Tabla1[[#This Row],[Monto Facturado DOP]]</f>
        <v>386520.8</v>
      </c>
      <c r="I80" s="9">
        <f>+Tabla1[[#This Row],[Monto Facturado DOP]]-Tabla1[[#This Row],[Monto Pagado DOP]]</f>
        <v>0</v>
      </c>
      <c r="J80" s="8" t="s">
        <v>382</v>
      </c>
      <c r="K80" s="26">
        <f>+Tabla1[[#This Row],[Fecha de Documento]]+45</f>
        <v>45102</v>
      </c>
      <c r="M80" s="4"/>
    </row>
    <row r="81" spans="1:13" ht="94.5" x14ac:dyDescent="0.25">
      <c r="A81" s="8">
        <v>72</v>
      </c>
      <c r="B81" s="6" t="s">
        <v>75</v>
      </c>
      <c r="C81" s="7">
        <v>4540</v>
      </c>
      <c r="D81" s="6" t="s">
        <v>69</v>
      </c>
      <c r="E81" s="8" t="s">
        <v>162</v>
      </c>
      <c r="F81" s="8" t="s">
        <v>163</v>
      </c>
      <c r="G81" s="9">
        <v>730000</v>
      </c>
      <c r="H81" s="9">
        <f>+Tabla1[[#This Row],[Monto Facturado DOP]]</f>
        <v>730000</v>
      </c>
      <c r="I81" s="9">
        <f>+Tabla1[[#This Row],[Monto Facturado DOP]]-Tabla1[[#This Row],[Monto Pagado DOP]]</f>
        <v>0</v>
      </c>
      <c r="J81" s="8" t="s">
        <v>382</v>
      </c>
      <c r="K81" s="26">
        <f>+Tabla1[[#This Row],[Fecha de Documento]]+45</f>
        <v>45102</v>
      </c>
      <c r="M81" s="4"/>
    </row>
    <row r="82" spans="1:13" ht="94.5" x14ac:dyDescent="0.25">
      <c r="A82" s="8">
        <v>73</v>
      </c>
      <c r="B82" s="6" t="s">
        <v>75</v>
      </c>
      <c r="C82" s="7">
        <v>4540</v>
      </c>
      <c r="D82" s="6" t="s">
        <v>84</v>
      </c>
      <c r="E82" s="8" t="s">
        <v>162</v>
      </c>
      <c r="F82" s="8" t="s">
        <v>163</v>
      </c>
      <c r="G82" s="9">
        <v>702000.01</v>
      </c>
      <c r="H82" s="9">
        <f>+Tabla1[[#This Row],[Monto Facturado DOP]]</f>
        <v>702000.01</v>
      </c>
      <c r="I82" s="9">
        <f>+Tabla1[[#This Row],[Monto Facturado DOP]]-Tabla1[[#This Row],[Monto Pagado DOP]]</f>
        <v>0</v>
      </c>
      <c r="J82" s="8" t="s">
        <v>382</v>
      </c>
      <c r="K82" s="26">
        <f>+Tabla1[[#This Row],[Fecha de Documento]]+45</f>
        <v>45102</v>
      </c>
      <c r="M82" s="4"/>
    </row>
    <row r="83" spans="1:13" ht="94.5" x14ac:dyDescent="0.25">
      <c r="A83" s="8">
        <v>74</v>
      </c>
      <c r="B83" s="6" t="s">
        <v>75</v>
      </c>
      <c r="C83" s="7">
        <v>4548</v>
      </c>
      <c r="D83" s="6" t="s">
        <v>28</v>
      </c>
      <c r="E83" s="8" t="s">
        <v>253</v>
      </c>
      <c r="F83" s="8" t="s">
        <v>254</v>
      </c>
      <c r="G83" s="9">
        <v>94400</v>
      </c>
      <c r="H83" s="9">
        <f>+Tabla1[[#This Row],[Monto Facturado DOP]]</f>
        <v>94400</v>
      </c>
      <c r="I83" s="9">
        <f>+Tabla1[[#This Row],[Monto Facturado DOP]]-Tabla1[[#This Row],[Monto Pagado DOP]]</f>
        <v>0</v>
      </c>
      <c r="J83" s="8" t="s">
        <v>382</v>
      </c>
      <c r="K83" s="26">
        <f>+Tabla1[[#This Row],[Fecha de Documento]]+45</f>
        <v>45102</v>
      </c>
      <c r="M83" s="4"/>
    </row>
    <row r="84" spans="1:13" ht="110.25" x14ac:dyDescent="0.25">
      <c r="A84" s="8">
        <v>75</v>
      </c>
      <c r="B84" s="6" t="s">
        <v>50</v>
      </c>
      <c r="C84" s="7">
        <v>4601</v>
      </c>
      <c r="D84" s="6" t="s">
        <v>113</v>
      </c>
      <c r="E84" s="8" t="s">
        <v>275</v>
      </c>
      <c r="F84" s="8" t="s">
        <v>276</v>
      </c>
      <c r="G84" s="9">
        <v>404743.54</v>
      </c>
      <c r="H84" s="9">
        <f>+Tabla1[[#This Row],[Monto Facturado DOP]]</f>
        <v>404743.54</v>
      </c>
      <c r="I84" s="9">
        <f>+Tabla1[[#This Row],[Monto Facturado DOP]]-Tabla1[[#This Row],[Monto Pagado DOP]]</f>
        <v>0</v>
      </c>
      <c r="J84" s="8" t="s">
        <v>382</v>
      </c>
      <c r="K84" s="26">
        <f>+Tabla1[[#This Row],[Fecha de Documento]]+45</f>
        <v>45103</v>
      </c>
      <c r="M84" s="4"/>
    </row>
    <row r="85" spans="1:13" ht="110.25" x14ac:dyDescent="0.25">
      <c r="A85" s="8">
        <v>76</v>
      </c>
      <c r="B85" s="6" t="s">
        <v>50</v>
      </c>
      <c r="C85" s="7">
        <v>4601</v>
      </c>
      <c r="D85" s="6" t="s">
        <v>170</v>
      </c>
      <c r="E85" s="8" t="s">
        <v>275</v>
      </c>
      <c r="F85" s="8" t="s">
        <v>276</v>
      </c>
      <c r="G85" s="9">
        <v>404743.54</v>
      </c>
      <c r="H85" s="9">
        <f>+Tabla1[[#This Row],[Monto Facturado DOP]]</f>
        <v>404743.54</v>
      </c>
      <c r="I85" s="9">
        <f>+Tabla1[[#This Row],[Monto Facturado DOP]]-Tabla1[[#This Row],[Monto Pagado DOP]]</f>
        <v>0</v>
      </c>
      <c r="J85" s="8" t="s">
        <v>382</v>
      </c>
      <c r="K85" s="26">
        <f>+Tabla1[[#This Row],[Fecha de Documento]]+45</f>
        <v>45103</v>
      </c>
      <c r="M85" s="4"/>
    </row>
    <row r="86" spans="1:13" ht="94.5" x14ac:dyDescent="0.25">
      <c r="A86" s="8">
        <v>77</v>
      </c>
      <c r="B86" s="6" t="s">
        <v>4</v>
      </c>
      <c r="C86" s="7">
        <v>4634</v>
      </c>
      <c r="D86" s="6" t="s">
        <v>67</v>
      </c>
      <c r="E86" s="8" t="s">
        <v>162</v>
      </c>
      <c r="F86" s="8" t="s">
        <v>164</v>
      </c>
      <c r="G86" s="9">
        <v>98000</v>
      </c>
      <c r="H86" s="9">
        <f>+Tabla1[[#This Row],[Monto Facturado DOP]]</f>
        <v>98000</v>
      </c>
      <c r="I86" s="9">
        <f>+Tabla1[[#This Row],[Monto Facturado DOP]]-Tabla1[[#This Row],[Monto Pagado DOP]]</f>
        <v>0</v>
      </c>
      <c r="J86" s="8" t="s">
        <v>382</v>
      </c>
      <c r="K86" s="26">
        <f>+Tabla1[[#This Row],[Fecha de Documento]]+45</f>
        <v>45106</v>
      </c>
      <c r="M86" s="4"/>
    </row>
    <row r="87" spans="1:13" ht="94.5" x14ac:dyDescent="0.25">
      <c r="A87" s="8">
        <v>78</v>
      </c>
      <c r="B87" s="6" t="s">
        <v>4</v>
      </c>
      <c r="C87" s="7">
        <v>4634</v>
      </c>
      <c r="D87" s="6" t="s">
        <v>165</v>
      </c>
      <c r="E87" s="8" t="s">
        <v>162</v>
      </c>
      <c r="F87" s="8" t="s">
        <v>164</v>
      </c>
      <c r="G87" s="9">
        <v>142000</v>
      </c>
      <c r="H87" s="9">
        <f>+Tabla1[[#This Row],[Monto Facturado DOP]]</f>
        <v>142000</v>
      </c>
      <c r="I87" s="9">
        <f>+Tabla1[[#This Row],[Monto Facturado DOP]]-Tabla1[[#This Row],[Monto Pagado DOP]]</f>
        <v>0</v>
      </c>
      <c r="J87" s="8" t="s">
        <v>382</v>
      </c>
      <c r="K87" s="26">
        <f>+Tabla1[[#This Row],[Fecha de Documento]]+45</f>
        <v>45106</v>
      </c>
      <c r="M87" s="4"/>
    </row>
    <row r="88" spans="1:13" ht="94.5" x14ac:dyDescent="0.25">
      <c r="A88" s="8">
        <v>79</v>
      </c>
      <c r="B88" s="6" t="s">
        <v>4</v>
      </c>
      <c r="C88" s="7">
        <v>4642</v>
      </c>
      <c r="D88" s="6" t="s">
        <v>196</v>
      </c>
      <c r="E88" s="8" t="s">
        <v>195</v>
      </c>
      <c r="F88" s="8" t="s">
        <v>197</v>
      </c>
      <c r="G88" s="9">
        <v>24500</v>
      </c>
      <c r="H88" s="9">
        <f>+Tabla1[[#This Row],[Monto Facturado DOP]]</f>
        <v>24500</v>
      </c>
      <c r="I88" s="9">
        <f>+Tabla1[[#This Row],[Monto Facturado DOP]]-Tabla1[[#This Row],[Monto Pagado DOP]]</f>
        <v>0</v>
      </c>
      <c r="J88" s="8" t="s">
        <v>382</v>
      </c>
      <c r="K88" s="26">
        <f>+Tabla1[[#This Row],[Fecha de Documento]]+45</f>
        <v>45106</v>
      </c>
      <c r="M88" s="4"/>
    </row>
    <row r="89" spans="1:13" ht="63" x14ac:dyDescent="0.25">
      <c r="A89" s="8">
        <v>80</v>
      </c>
      <c r="B89" s="6" t="s">
        <v>105</v>
      </c>
      <c r="C89" s="7">
        <v>4681</v>
      </c>
      <c r="D89" s="6" t="s">
        <v>5</v>
      </c>
      <c r="E89" s="8" t="s">
        <v>104</v>
      </c>
      <c r="F89" s="8" t="s">
        <v>106</v>
      </c>
      <c r="G89" s="9">
        <v>163604.57999999999</v>
      </c>
      <c r="H89" s="9">
        <f>+Tabla1[[#This Row],[Monto Facturado DOP]]</f>
        <v>163604.57999999999</v>
      </c>
      <c r="I89" s="9">
        <f>+Tabla1[[#This Row],[Monto Facturado DOP]]-Tabla1[[#This Row],[Monto Pagado DOP]]</f>
        <v>0</v>
      </c>
      <c r="J89" s="8" t="s">
        <v>382</v>
      </c>
      <c r="K89" s="26">
        <f>+Tabla1[[#This Row],[Fecha de Documento]]+45</f>
        <v>45107</v>
      </c>
      <c r="M89" s="4"/>
    </row>
    <row r="90" spans="1:13" ht="78.75" x14ac:dyDescent="0.25">
      <c r="A90" s="8">
        <v>81</v>
      </c>
      <c r="B90" s="6" t="s">
        <v>110</v>
      </c>
      <c r="C90" s="7">
        <v>4698</v>
      </c>
      <c r="D90" s="6" t="s">
        <v>18</v>
      </c>
      <c r="E90" s="8" t="s">
        <v>109</v>
      </c>
      <c r="F90" s="8" t="s">
        <v>112</v>
      </c>
      <c r="G90" s="9">
        <v>95133.56</v>
      </c>
      <c r="H90" s="9">
        <f>+Tabla1[[#This Row],[Monto Facturado DOP]]</f>
        <v>95133.56</v>
      </c>
      <c r="I90" s="9">
        <f>+Tabla1[[#This Row],[Monto Facturado DOP]]-Tabla1[[#This Row],[Monto Pagado DOP]]</f>
        <v>0</v>
      </c>
      <c r="J90" s="8" t="s">
        <v>382</v>
      </c>
      <c r="K90" s="26">
        <f>+Tabla1[[#This Row],[Fecha de Documento]]+45</f>
        <v>45108</v>
      </c>
      <c r="M90" s="4"/>
    </row>
    <row r="91" spans="1:13" ht="78.75" x14ac:dyDescent="0.25">
      <c r="A91" s="8">
        <v>82</v>
      </c>
      <c r="B91" s="6" t="s">
        <v>110</v>
      </c>
      <c r="C91" s="7">
        <v>4736</v>
      </c>
      <c r="D91" s="6" t="s">
        <v>189</v>
      </c>
      <c r="E91" s="8" t="s">
        <v>188</v>
      </c>
      <c r="F91" s="8" t="s">
        <v>190</v>
      </c>
      <c r="G91" s="9">
        <v>6013325.1600000001</v>
      </c>
      <c r="H91" s="9">
        <f>+Tabla1[[#This Row],[Monto Facturado DOP]]</f>
        <v>6013325.1600000001</v>
      </c>
      <c r="I91" s="9">
        <f>+Tabla1[[#This Row],[Monto Facturado DOP]]-Tabla1[[#This Row],[Monto Pagado DOP]]</f>
        <v>0</v>
      </c>
      <c r="J91" s="8" t="s">
        <v>382</v>
      </c>
      <c r="K91" s="26">
        <f>+Tabla1[[#This Row],[Fecha de Documento]]+45</f>
        <v>45108</v>
      </c>
      <c r="M91" s="4"/>
    </row>
    <row r="92" spans="1:13" ht="94.5" x14ac:dyDescent="0.25">
      <c r="A92" s="8">
        <v>83</v>
      </c>
      <c r="B92" s="6" t="s">
        <v>110</v>
      </c>
      <c r="C92" s="7">
        <v>4740</v>
      </c>
      <c r="D92" s="6" t="s">
        <v>18</v>
      </c>
      <c r="E92" s="8" t="s">
        <v>303</v>
      </c>
      <c r="F92" s="8" t="s">
        <v>305</v>
      </c>
      <c r="G92" s="9">
        <v>66552</v>
      </c>
      <c r="H92" s="9">
        <f>+Tabla1[[#This Row],[Monto Facturado DOP]]</f>
        <v>66552</v>
      </c>
      <c r="I92" s="9">
        <f>+Tabla1[[#This Row],[Monto Facturado DOP]]-Tabla1[[#This Row],[Monto Pagado DOP]]</f>
        <v>0</v>
      </c>
      <c r="J92" s="8" t="s">
        <v>382</v>
      </c>
      <c r="K92" s="26">
        <f>+Tabla1[[#This Row],[Fecha de Documento]]+45</f>
        <v>45108</v>
      </c>
      <c r="M92" s="4"/>
    </row>
    <row r="93" spans="1:13" ht="63" x14ac:dyDescent="0.25">
      <c r="A93" s="8">
        <v>84</v>
      </c>
      <c r="B93" s="6" t="s">
        <v>110</v>
      </c>
      <c r="C93" s="7">
        <v>4745</v>
      </c>
      <c r="D93" s="6" t="s">
        <v>212</v>
      </c>
      <c r="E93" s="8" t="s">
        <v>201</v>
      </c>
      <c r="F93" s="8" t="s">
        <v>213</v>
      </c>
      <c r="G93" s="9">
        <v>20236.400000000001</v>
      </c>
      <c r="H93" s="9">
        <f>+Tabla1[[#This Row],[Monto Facturado DOP]]</f>
        <v>20236.400000000001</v>
      </c>
      <c r="I93" s="9">
        <f>+Tabla1[[#This Row],[Monto Facturado DOP]]-Tabla1[[#This Row],[Monto Pagado DOP]]</f>
        <v>0</v>
      </c>
      <c r="J93" s="8" t="s">
        <v>382</v>
      </c>
      <c r="K93" s="26">
        <f>+Tabla1[[#This Row],[Fecha de Documento]]+45</f>
        <v>45108</v>
      </c>
      <c r="M93" s="4"/>
    </row>
    <row r="94" spans="1:13" ht="63" x14ac:dyDescent="0.25">
      <c r="A94" s="8">
        <v>85</v>
      </c>
      <c r="B94" s="6" t="s">
        <v>110</v>
      </c>
      <c r="C94" s="7">
        <v>4753</v>
      </c>
      <c r="D94" s="6" t="s">
        <v>212</v>
      </c>
      <c r="E94" s="8" t="s">
        <v>201</v>
      </c>
      <c r="F94" s="8" t="s">
        <v>222</v>
      </c>
      <c r="G94" s="9">
        <v>30978.93</v>
      </c>
      <c r="H94" s="9">
        <f>+Tabla1[[#This Row],[Monto Facturado DOP]]</f>
        <v>30978.93</v>
      </c>
      <c r="I94" s="9">
        <f>+Tabla1[[#This Row],[Monto Facturado DOP]]-Tabla1[[#This Row],[Monto Pagado DOP]]</f>
        <v>0</v>
      </c>
      <c r="J94" s="8" t="s">
        <v>382</v>
      </c>
      <c r="K94" s="26">
        <f>+Tabla1[[#This Row],[Fecha de Documento]]+45</f>
        <v>45108</v>
      </c>
      <c r="M94" s="4"/>
    </row>
    <row r="95" spans="1:13" ht="63" x14ac:dyDescent="0.25">
      <c r="A95" s="8">
        <v>86</v>
      </c>
      <c r="B95" s="6" t="s">
        <v>110</v>
      </c>
      <c r="C95" s="7">
        <v>4753</v>
      </c>
      <c r="D95" s="6" t="s">
        <v>223</v>
      </c>
      <c r="E95" s="8" t="s">
        <v>201</v>
      </c>
      <c r="F95" s="8" t="s">
        <v>222</v>
      </c>
      <c r="G95" s="9">
        <v>18653.75</v>
      </c>
      <c r="H95" s="9">
        <f>+Tabla1[[#This Row],[Monto Facturado DOP]]</f>
        <v>18653.75</v>
      </c>
      <c r="I95" s="9">
        <f>+Tabla1[[#This Row],[Monto Facturado DOP]]-Tabla1[[#This Row],[Monto Pagado DOP]]</f>
        <v>0</v>
      </c>
      <c r="J95" s="8" t="s">
        <v>382</v>
      </c>
      <c r="K95" s="26">
        <f>+Tabla1[[#This Row],[Fecha de Documento]]+45</f>
        <v>45108</v>
      </c>
      <c r="M95" s="4"/>
    </row>
    <row r="96" spans="1:13" ht="63" x14ac:dyDescent="0.25">
      <c r="A96" s="8">
        <v>87</v>
      </c>
      <c r="B96" s="6" t="s">
        <v>121</v>
      </c>
      <c r="C96" s="7">
        <v>4799</v>
      </c>
      <c r="D96" s="6" t="s">
        <v>185</v>
      </c>
      <c r="E96" s="8" t="s">
        <v>246</v>
      </c>
      <c r="F96" s="8" t="s">
        <v>251</v>
      </c>
      <c r="G96" s="9">
        <v>23940</v>
      </c>
      <c r="H96" s="9">
        <f>+Tabla1[[#This Row],[Monto Facturado DOP]]</f>
        <v>23940</v>
      </c>
      <c r="I96" s="9">
        <f>+Tabla1[[#This Row],[Monto Facturado DOP]]-Tabla1[[#This Row],[Monto Pagado DOP]]</f>
        <v>0</v>
      </c>
      <c r="J96" s="8" t="s">
        <v>382</v>
      </c>
      <c r="K96" s="26">
        <f>+Tabla1[[#This Row],[Fecha de Documento]]+45</f>
        <v>45109</v>
      </c>
      <c r="M96" s="4"/>
    </row>
    <row r="97" spans="1:13" ht="63" x14ac:dyDescent="0.25">
      <c r="A97" s="8">
        <v>88</v>
      </c>
      <c r="B97" s="6" t="s">
        <v>121</v>
      </c>
      <c r="C97" s="7">
        <v>4799</v>
      </c>
      <c r="D97" s="6" t="s">
        <v>247</v>
      </c>
      <c r="E97" s="8" t="s">
        <v>246</v>
      </c>
      <c r="F97" s="8" t="s">
        <v>251</v>
      </c>
      <c r="G97" s="9">
        <v>27797</v>
      </c>
      <c r="H97" s="9">
        <f>+Tabla1[[#This Row],[Monto Facturado DOP]]</f>
        <v>27797</v>
      </c>
      <c r="I97" s="9">
        <f>+Tabla1[[#This Row],[Monto Facturado DOP]]-Tabla1[[#This Row],[Monto Pagado DOP]]</f>
        <v>0</v>
      </c>
      <c r="J97" s="8" t="s">
        <v>382</v>
      </c>
      <c r="K97" s="26">
        <f>+Tabla1[[#This Row],[Fecha de Documento]]+45</f>
        <v>45109</v>
      </c>
      <c r="M97" s="4"/>
    </row>
    <row r="98" spans="1:13" ht="63" x14ac:dyDescent="0.25">
      <c r="A98" s="8">
        <v>89</v>
      </c>
      <c r="B98" s="6" t="s">
        <v>121</v>
      </c>
      <c r="C98" s="7">
        <v>4799</v>
      </c>
      <c r="D98" s="6" t="s">
        <v>223</v>
      </c>
      <c r="E98" s="8" t="s">
        <v>246</v>
      </c>
      <c r="F98" s="8" t="s">
        <v>251</v>
      </c>
      <c r="G98" s="9">
        <v>23940</v>
      </c>
      <c r="H98" s="9">
        <f>+Tabla1[[#This Row],[Monto Facturado DOP]]</f>
        <v>23940</v>
      </c>
      <c r="I98" s="9">
        <f>+Tabla1[[#This Row],[Monto Facturado DOP]]-Tabla1[[#This Row],[Monto Pagado DOP]]</f>
        <v>0</v>
      </c>
      <c r="J98" s="8" t="s">
        <v>382</v>
      </c>
      <c r="K98" s="26">
        <f>+Tabla1[[#This Row],[Fecha de Documento]]+45</f>
        <v>45109</v>
      </c>
      <c r="M98" s="4"/>
    </row>
    <row r="99" spans="1:13" ht="63" x14ac:dyDescent="0.25">
      <c r="A99" s="8">
        <v>90</v>
      </c>
      <c r="B99" s="6" t="s">
        <v>121</v>
      </c>
      <c r="C99" s="7">
        <v>4799</v>
      </c>
      <c r="D99" s="6" t="s">
        <v>89</v>
      </c>
      <c r="E99" s="8" t="s">
        <v>246</v>
      </c>
      <c r="F99" s="8" t="s">
        <v>251</v>
      </c>
      <c r="G99" s="9">
        <v>23940</v>
      </c>
      <c r="H99" s="9">
        <f>+Tabla1[[#This Row],[Monto Facturado DOP]]</f>
        <v>23940</v>
      </c>
      <c r="I99" s="9">
        <f>+Tabla1[[#This Row],[Monto Facturado DOP]]-Tabla1[[#This Row],[Monto Pagado DOP]]</f>
        <v>0</v>
      </c>
      <c r="J99" s="8" t="s">
        <v>382</v>
      </c>
      <c r="K99" s="26">
        <f>+Tabla1[[#This Row],[Fecha de Documento]]+45</f>
        <v>45109</v>
      </c>
      <c r="M99" s="4"/>
    </row>
    <row r="100" spans="1:13" ht="63" x14ac:dyDescent="0.25">
      <c r="A100" s="8">
        <v>91</v>
      </c>
      <c r="B100" s="6" t="s">
        <v>121</v>
      </c>
      <c r="C100" s="7">
        <v>4799</v>
      </c>
      <c r="D100" s="6" t="s">
        <v>244</v>
      </c>
      <c r="E100" s="8" t="s">
        <v>246</v>
      </c>
      <c r="F100" s="8" t="s">
        <v>251</v>
      </c>
      <c r="G100" s="9">
        <v>45885</v>
      </c>
      <c r="H100" s="9">
        <f>+Tabla1[[#This Row],[Monto Facturado DOP]]</f>
        <v>45885</v>
      </c>
      <c r="I100" s="9">
        <f>+Tabla1[[#This Row],[Monto Facturado DOP]]-Tabla1[[#This Row],[Monto Pagado DOP]]</f>
        <v>0</v>
      </c>
      <c r="J100" s="8" t="s">
        <v>382</v>
      </c>
      <c r="K100" s="26">
        <f>+Tabla1[[#This Row],[Fecha de Documento]]+45</f>
        <v>45109</v>
      </c>
      <c r="M100" s="4"/>
    </row>
    <row r="101" spans="1:13" ht="63" x14ac:dyDescent="0.25">
      <c r="A101" s="8">
        <v>92</v>
      </c>
      <c r="B101" s="6" t="s">
        <v>121</v>
      </c>
      <c r="C101" s="7">
        <v>4805</v>
      </c>
      <c r="D101" s="6" t="s">
        <v>5</v>
      </c>
      <c r="E101" s="8" t="s">
        <v>117</v>
      </c>
      <c r="F101" s="8" t="s">
        <v>122</v>
      </c>
      <c r="G101" s="9">
        <v>16315</v>
      </c>
      <c r="H101" s="9">
        <f>+Tabla1[[#This Row],[Monto Facturado DOP]]</f>
        <v>16315</v>
      </c>
      <c r="I101" s="9">
        <f>+Tabla1[[#This Row],[Monto Facturado DOP]]-Tabla1[[#This Row],[Monto Pagado DOP]]</f>
        <v>0</v>
      </c>
      <c r="J101" s="8" t="s">
        <v>382</v>
      </c>
      <c r="K101" s="26">
        <f>+Tabla1[[#This Row],[Fecha de Documento]]+45</f>
        <v>45109</v>
      </c>
      <c r="M101" s="4"/>
    </row>
    <row r="102" spans="1:13" ht="78.75" x14ac:dyDescent="0.25">
      <c r="A102" s="8">
        <v>93</v>
      </c>
      <c r="B102" s="6" t="s">
        <v>121</v>
      </c>
      <c r="C102" s="7">
        <v>4818</v>
      </c>
      <c r="D102" s="6" t="s">
        <v>8</v>
      </c>
      <c r="E102" s="8" t="s">
        <v>139</v>
      </c>
      <c r="F102" s="8" t="s">
        <v>141</v>
      </c>
      <c r="G102" s="9">
        <v>73000</v>
      </c>
      <c r="H102" s="9">
        <f>+Tabla1[[#This Row],[Monto Facturado DOP]]</f>
        <v>73000</v>
      </c>
      <c r="I102" s="9">
        <f>+Tabla1[[#This Row],[Monto Facturado DOP]]-Tabla1[[#This Row],[Monto Pagado DOP]]</f>
        <v>0</v>
      </c>
      <c r="J102" s="8" t="s">
        <v>382</v>
      </c>
      <c r="K102" s="26">
        <f>+Tabla1[[#This Row],[Fecha de Documento]]+45</f>
        <v>45109</v>
      </c>
      <c r="M102" s="4"/>
    </row>
    <row r="103" spans="1:13" ht="63" x14ac:dyDescent="0.25">
      <c r="A103" s="8">
        <v>94</v>
      </c>
      <c r="B103" s="6" t="s">
        <v>121</v>
      </c>
      <c r="C103" s="7">
        <v>4820</v>
      </c>
      <c r="D103" s="6" t="s">
        <v>78</v>
      </c>
      <c r="E103" s="8" t="s">
        <v>246</v>
      </c>
      <c r="F103" s="8" t="s">
        <v>248</v>
      </c>
      <c r="G103" s="9">
        <v>30376</v>
      </c>
      <c r="H103" s="9">
        <f>+Tabla1[[#This Row],[Monto Facturado DOP]]</f>
        <v>30376</v>
      </c>
      <c r="I103" s="9">
        <f>+Tabla1[[#This Row],[Monto Facturado DOP]]-Tabla1[[#This Row],[Monto Pagado DOP]]</f>
        <v>0</v>
      </c>
      <c r="J103" s="8" t="s">
        <v>382</v>
      </c>
      <c r="K103" s="26">
        <f>+Tabla1[[#This Row],[Fecha de Documento]]+45</f>
        <v>45109</v>
      </c>
      <c r="M103" s="4"/>
    </row>
    <row r="104" spans="1:13" ht="63" x14ac:dyDescent="0.25">
      <c r="A104" s="8">
        <v>95</v>
      </c>
      <c r="B104" s="6" t="s">
        <v>121</v>
      </c>
      <c r="C104" s="7">
        <v>4820</v>
      </c>
      <c r="D104" s="6" t="s">
        <v>18</v>
      </c>
      <c r="E104" s="8" t="s">
        <v>246</v>
      </c>
      <c r="F104" s="8" t="s">
        <v>248</v>
      </c>
      <c r="G104" s="9">
        <v>10640</v>
      </c>
      <c r="H104" s="9">
        <f>+Tabla1[[#This Row],[Monto Facturado DOP]]</f>
        <v>10640</v>
      </c>
      <c r="I104" s="9">
        <f>+Tabla1[[#This Row],[Monto Facturado DOP]]-Tabla1[[#This Row],[Monto Pagado DOP]]</f>
        <v>0</v>
      </c>
      <c r="J104" s="8" t="s">
        <v>382</v>
      </c>
      <c r="K104" s="26">
        <f>+Tabla1[[#This Row],[Fecha de Documento]]+45</f>
        <v>45109</v>
      </c>
      <c r="M104" s="4"/>
    </row>
    <row r="105" spans="1:13" ht="94.5" x14ac:dyDescent="0.25">
      <c r="A105" s="8">
        <v>96</v>
      </c>
      <c r="B105" s="6" t="s">
        <v>121</v>
      </c>
      <c r="C105" s="7">
        <v>4836</v>
      </c>
      <c r="D105" s="6" t="s">
        <v>179</v>
      </c>
      <c r="E105" s="8" t="s">
        <v>178</v>
      </c>
      <c r="F105" s="8" t="s">
        <v>180</v>
      </c>
      <c r="G105" s="9">
        <v>182000</v>
      </c>
      <c r="H105" s="9">
        <f>+Tabla1[[#This Row],[Monto Facturado DOP]]</f>
        <v>182000</v>
      </c>
      <c r="I105" s="9">
        <f>+Tabla1[[#This Row],[Monto Facturado DOP]]-Tabla1[[#This Row],[Monto Pagado DOP]]</f>
        <v>0</v>
      </c>
      <c r="J105" s="8" t="s">
        <v>382</v>
      </c>
      <c r="K105" s="26">
        <f>+Tabla1[[#This Row],[Fecha de Documento]]+45</f>
        <v>45109</v>
      </c>
      <c r="M105" s="4"/>
    </row>
    <row r="106" spans="1:13" ht="94.5" x14ac:dyDescent="0.25">
      <c r="A106" s="8">
        <v>97</v>
      </c>
      <c r="B106" s="6" t="s">
        <v>121</v>
      </c>
      <c r="C106" s="7">
        <v>4838</v>
      </c>
      <c r="D106" s="6" t="s">
        <v>99</v>
      </c>
      <c r="E106" s="8" t="s">
        <v>139</v>
      </c>
      <c r="F106" s="8" t="s">
        <v>140</v>
      </c>
      <c r="G106" s="9">
        <v>152000</v>
      </c>
      <c r="H106" s="9">
        <f>+Tabla1[[#This Row],[Monto Facturado DOP]]</f>
        <v>152000</v>
      </c>
      <c r="I106" s="9">
        <f>+Tabla1[[#This Row],[Monto Facturado DOP]]-Tabla1[[#This Row],[Monto Pagado DOP]]</f>
        <v>0</v>
      </c>
      <c r="J106" s="8" t="s">
        <v>382</v>
      </c>
      <c r="K106" s="26">
        <f>+Tabla1[[#This Row],[Fecha de Documento]]+45</f>
        <v>45109</v>
      </c>
      <c r="M106" s="4"/>
    </row>
    <row r="107" spans="1:13" ht="78.75" x14ac:dyDescent="0.25">
      <c r="A107" s="8">
        <v>98</v>
      </c>
      <c r="B107" s="6" t="s">
        <v>121</v>
      </c>
      <c r="C107" s="7">
        <v>4841</v>
      </c>
      <c r="D107" s="6" t="s">
        <v>177</v>
      </c>
      <c r="E107" s="8" t="s">
        <v>191</v>
      </c>
      <c r="F107" s="8" t="s">
        <v>192</v>
      </c>
      <c r="G107" s="9">
        <v>56255</v>
      </c>
      <c r="H107" s="9">
        <f>+Tabla1[[#This Row],[Monto Facturado DOP]]</f>
        <v>56255</v>
      </c>
      <c r="I107" s="9">
        <f>+Tabla1[[#This Row],[Monto Facturado DOP]]-Tabla1[[#This Row],[Monto Pagado DOP]]</f>
        <v>0</v>
      </c>
      <c r="J107" s="8" t="s">
        <v>382</v>
      </c>
      <c r="K107" s="26">
        <f>+Tabla1[[#This Row],[Fecha de Documento]]+45</f>
        <v>45109</v>
      </c>
      <c r="M107" s="4"/>
    </row>
    <row r="108" spans="1:13" ht="94.5" x14ac:dyDescent="0.25">
      <c r="A108" s="8">
        <v>99</v>
      </c>
      <c r="B108" s="6" t="s">
        <v>121</v>
      </c>
      <c r="C108" s="7">
        <v>4842</v>
      </c>
      <c r="D108" s="6" t="s">
        <v>58</v>
      </c>
      <c r="E108" s="8" t="s">
        <v>255</v>
      </c>
      <c r="F108" s="8" t="s">
        <v>256</v>
      </c>
      <c r="G108" s="9">
        <v>1216305</v>
      </c>
      <c r="H108" s="9">
        <f>+Tabla1[[#This Row],[Monto Facturado DOP]]</f>
        <v>1216305</v>
      </c>
      <c r="I108" s="9">
        <f>+Tabla1[[#This Row],[Monto Facturado DOP]]-Tabla1[[#This Row],[Monto Pagado DOP]]</f>
        <v>0</v>
      </c>
      <c r="J108" s="8" t="s">
        <v>382</v>
      </c>
      <c r="K108" s="26">
        <f>+Tabla1[[#This Row],[Fecha de Documento]]+45</f>
        <v>45109</v>
      </c>
      <c r="M108" s="4"/>
    </row>
    <row r="109" spans="1:13" ht="110.25" x14ac:dyDescent="0.25">
      <c r="A109" s="8">
        <v>100</v>
      </c>
      <c r="B109" s="6" t="s">
        <v>13</v>
      </c>
      <c r="C109" s="7">
        <v>4860</v>
      </c>
      <c r="D109" s="6" t="s">
        <v>18</v>
      </c>
      <c r="E109" s="8" t="s">
        <v>277</v>
      </c>
      <c r="F109" s="8" t="s">
        <v>279</v>
      </c>
      <c r="G109" s="9">
        <v>19795.349999999999</v>
      </c>
      <c r="H109" s="9">
        <f>+Tabla1[[#This Row],[Monto Facturado DOP]]</f>
        <v>19795.349999999999</v>
      </c>
      <c r="I109" s="9">
        <f>+Tabla1[[#This Row],[Monto Facturado DOP]]-Tabla1[[#This Row],[Monto Pagado DOP]]</f>
        <v>0</v>
      </c>
      <c r="J109" s="8" t="s">
        <v>382</v>
      </c>
      <c r="K109" s="26">
        <f>+Tabla1[[#This Row],[Fecha de Documento]]+45</f>
        <v>45110</v>
      </c>
      <c r="M109" s="4"/>
    </row>
    <row r="110" spans="1:13" ht="63" x14ac:dyDescent="0.25">
      <c r="A110" s="8">
        <v>101</v>
      </c>
      <c r="B110" s="6" t="s">
        <v>13</v>
      </c>
      <c r="C110" s="7">
        <v>4884</v>
      </c>
      <c r="D110" s="6" t="s">
        <v>10</v>
      </c>
      <c r="E110" s="8" t="s">
        <v>46</v>
      </c>
      <c r="F110" s="8" t="s">
        <v>55</v>
      </c>
      <c r="G110" s="9">
        <v>29407</v>
      </c>
      <c r="H110" s="9">
        <f>+Tabla1[[#This Row],[Monto Facturado DOP]]</f>
        <v>29407</v>
      </c>
      <c r="I110" s="9">
        <f>+Tabla1[[#This Row],[Monto Facturado DOP]]-Tabla1[[#This Row],[Monto Pagado DOP]]</f>
        <v>0</v>
      </c>
      <c r="J110" s="8" t="s">
        <v>382</v>
      </c>
      <c r="K110" s="26">
        <f>+Tabla1[[#This Row],[Fecha de Documento]]+45</f>
        <v>45110</v>
      </c>
      <c r="M110" s="4"/>
    </row>
    <row r="111" spans="1:13" ht="110.25" x14ac:dyDescent="0.25">
      <c r="A111" s="8">
        <v>102</v>
      </c>
      <c r="B111" s="6" t="s">
        <v>13</v>
      </c>
      <c r="C111" s="7">
        <v>4895</v>
      </c>
      <c r="D111" s="6" t="s">
        <v>84</v>
      </c>
      <c r="E111" s="8" t="s">
        <v>306</v>
      </c>
      <c r="F111" s="8" t="s">
        <v>307</v>
      </c>
      <c r="G111" s="9">
        <v>1236073.6000000001</v>
      </c>
      <c r="H111" s="9">
        <f>+Tabla1[[#This Row],[Monto Facturado DOP]]</f>
        <v>1236073.6000000001</v>
      </c>
      <c r="I111" s="9">
        <f>+Tabla1[[#This Row],[Monto Facturado DOP]]-Tabla1[[#This Row],[Monto Pagado DOP]]</f>
        <v>0</v>
      </c>
      <c r="J111" s="8" t="s">
        <v>382</v>
      </c>
      <c r="K111" s="26">
        <f>+Tabla1[[#This Row],[Fecha de Documento]]+45</f>
        <v>45110</v>
      </c>
      <c r="M111" s="4"/>
    </row>
    <row r="112" spans="1:13" ht="47.25" x14ac:dyDescent="0.25">
      <c r="A112" s="8">
        <v>103</v>
      </c>
      <c r="B112" s="6" t="s">
        <v>13</v>
      </c>
      <c r="C112" s="7">
        <v>4915</v>
      </c>
      <c r="D112" s="6" t="s">
        <v>10</v>
      </c>
      <c r="E112" s="8" t="s">
        <v>46</v>
      </c>
      <c r="F112" s="8" t="s">
        <v>52</v>
      </c>
      <c r="G112" s="9">
        <v>1621807.75</v>
      </c>
      <c r="H112" s="9">
        <f>+Tabla1[[#This Row],[Monto Facturado DOP]]</f>
        <v>1621807.75</v>
      </c>
      <c r="I112" s="9">
        <f>+Tabla1[[#This Row],[Monto Facturado DOP]]-Tabla1[[#This Row],[Monto Pagado DOP]]</f>
        <v>0</v>
      </c>
      <c r="J112" s="8" t="s">
        <v>382</v>
      </c>
      <c r="K112" s="26">
        <f>+Tabla1[[#This Row],[Fecha de Documento]]+45</f>
        <v>45110</v>
      </c>
      <c r="M112" s="4"/>
    </row>
    <row r="113" spans="1:13" ht="47.25" x14ac:dyDescent="0.25">
      <c r="A113" s="8">
        <v>104</v>
      </c>
      <c r="B113" s="6" t="s">
        <v>13</v>
      </c>
      <c r="C113" s="7">
        <v>4929</v>
      </c>
      <c r="D113" s="6" t="s">
        <v>10</v>
      </c>
      <c r="E113" s="8" t="s">
        <v>46</v>
      </c>
      <c r="F113" s="8" t="s">
        <v>53</v>
      </c>
      <c r="G113" s="9">
        <v>397440.52</v>
      </c>
      <c r="H113" s="9">
        <f>+Tabla1[[#This Row],[Monto Facturado DOP]]</f>
        <v>397440.52</v>
      </c>
      <c r="I113" s="9">
        <f>+Tabla1[[#This Row],[Monto Facturado DOP]]-Tabla1[[#This Row],[Monto Pagado DOP]]</f>
        <v>0</v>
      </c>
      <c r="J113" s="8" t="s">
        <v>382</v>
      </c>
      <c r="K113" s="26">
        <f>+Tabla1[[#This Row],[Fecha de Documento]]+45</f>
        <v>45110</v>
      </c>
      <c r="M113" s="4"/>
    </row>
    <row r="114" spans="1:13" ht="78.75" x14ac:dyDescent="0.25">
      <c r="A114" s="8">
        <v>105</v>
      </c>
      <c r="B114" s="6" t="s">
        <v>175</v>
      </c>
      <c r="C114" s="7">
        <v>4945</v>
      </c>
      <c r="D114" s="6" t="s">
        <v>69</v>
      </c>
      <c r="E114" s="8" t="s">
        <v>174</v>
      </c>
      <c r="F114" s="8" t="s">
        <v>176</v>
      </c>
      <c r="G114" s="9">
        <v>38940</v>
      </c>
      <c r="H114" s="9">
        <f>+Tabla1[[#This Row],[Monto Facturado DOP]]</f>
        <v>38940</v>
      </c>
      <c r="I114" s="9">
        <f>+Tabla1[[#This Row],[Monto Facturado DOP]]-Tabla1[[#This Row],[Monto Pagado DOP]]</f>
        <v>0</v>
      </c>
      <c r="J114" s="8" t="s">
        <v>382</v>
      </c>
      <c r="K114" s="26">
        <f>+Tabla1[[#This Row],[Fecha de Documento]]+45</f>
        <v>45113</v>
      </c>
      <c r="M114" s="4"/>
    </row>
    <row r="115" spans="1:13" ht="63" x14ac:dyDescent="0.25">
      <c r="A115" s="8">
        <v>106</v>
      </c>
      <c r="B115" s="6" t="s">
        <v>175</v>
      </c>
      <c r="C115" s="7">
        <v>4951</v>
      </c>
      <c r="D115" s="6" t="s">
        <v>113</v>
      </c>
      <c r="E115" s="8" t="s">
        <v>198</v>
      </c>
      <c r="F115" s="8" t="s">
        <v>200</v>
      </c>
      <c r="G115" s="9">
        <v>88228.6</v>
      </c>
      <c r="H115" s="9">
        <f>+Tabla1[[#This Row],[Monto Facturado DOP]]</f>
        <v>88228.6</v>
      </c>
      <c r="I115" s="9">
        <f>+Tabla1[[#This Row],[Monto Facturado DOP]]-Tabla1[[#This Row],[Monto Pagado DOP]]</f>
        <v>0</v>
      </c>
      <c r="J115" s="8" t="s">
        <v>382</v>
      </c>
      <c r="K115" s="26">
        <f>+Tabla1[[#This Row],[Fecha de Documento]]+45</f>
        <v>45113</v>
      </c>
      <c r="M115" s="4"/>
    </row>
    <row r="116" spans="1:13" ht="63" x14ac:dyDescent="0.25">
      <c r="A116" s="8">
        <v>107</v>
      </c>
      <c r="B116" s="6" t="s">
        <v>175</v>
      </c>
      <c r="C116" s="7">
        <v>4951</v>
      </c>
      <c r="D116" s="6" t="s">
        <v>102</v>
      </c>
      <c r="E116" s="8" t="s">
        <v>198</v>
      </c>
      <c r="F116" s="8" t="s">
        <v>200</v>
      </c>
      <c r="G116" s="9">
        <v>73443.199999999997</v>
      </c>
      <c r="H116" s="9">
        <f>+Tabla1[[#This Row],[Monto Facturado DOP]]</f>
        <v>73443.199999999997</v>
      </c>
      <c r="I116" s="9">
        <f>+Tabla1[[#This Row],[Monto Facturado DOP]]-Tabla1[[#This Row],[Monto Pagado DOP]]</f>
        <v>0</v>
      </c>
      <c r="J116" s="8" t="s">
        <v>382</v>
      </c>
      <c r="K116" s="26">
        <f>+Tabla1[[#This Row],[Fecha de Documento]]+45</f>
        <v>45113</v>
      </c>
      <c r="M116" s="4"/>
    </row>
    <row r="117" spans="1:13" ht="78.75" x14ac:dyDescent="0.25">
      <c r="A117" s="8">
        <v>108</v>
      </c>
      <c r="B117" s="6" t="s">
        <v>93</v>
      </c>
      <c r="C117" s="7">
        <v>4982</v>
      </c>
      <c r="D117" s="6" t="s">
        <v>230</v>
      </c>
      <c r="E117" s="8" t="s">
        <v>229</v>
      </c>
      <c r="F117" s="8" t="s">
        <v>231</v>
      </c>
      <c r="G117" s="9">
        <v>4852000</v>
      </c>
      <c r="H117" s="9">
        <f>+Tabla1[[#This Row],[Monto Facturado DOP]]</f>
        <v>4852000</v>
      </c>
      <c r="I117" s="9">
        <f>+Tabla1[[#This Row],[Monto Facturado DOP]]-Tabla1[[#This Row],[Monto Pagado DOP]]</f>
        <v>0</v>
      </c>
      <c r="J117" s="8" t="s">
        <v>382</v>
      </c>
      <c r="K117" s="26">
        <f>+Tabla1[[#This Row],[Fecha de Documento]]+45</f>
        <v>45114</v>
      </c>
      <c r="M117" s="4"/>
    </row>
    <row r="118" spans="1:13" ht="94.5" x14ac:dyDescent="0.25">
      <c r="A118" s="8">
        <v>109</v>
      </c>
      <c r="B118" s="6" t="s">
        <v>93</v>
      </c>
      <c r="C118" s="7">
        <v>4991</v>
      </c>
      <c r="D118" s="6" t="s">
        <v>177</v>
      </c>
      <c r="E118" s="8" t="s">
        <v>291</v>
      </c>
      <c r="F118" s="8" t="s">
        <v>294</v>
      </c>
      <c r="G118" s="9">
        <v>181254.96</v>
      </c>
      <c r="H118" s="9">
        <f>+Tabla1[[#This Row],[Monto Facturado DOP]]</f>
        <v>181254.96</v>
      </c>
      <c r="I118" s="9">
        <f>+Tabla1[[#This Row],[Monto Facturado DOP]]-Tabla1[[#This Row],[Monto Pagado DOP]]</f>
        <v>0</v>
      </c>
      <c r="J118" s="8" t="s">
        <v>382</v>
      </c>
      <c r="K118" s="26">
        <f>+Tabla1[[#This Row],[Fecha de Documento]]+45</f>
        <v>45114</v>
      </c>
      <c r="M118" s="4"/>
    </row>
    <row r="119" spans="1:13" ht="94.5" x14ac:dyDescent="0.25">
      <c r="A119" s="8">
        <v>110</v>
      </c>
      <c r="B119" s="6" t="s">
        <v>93</v>
      </c>
      <c r="C119" s="7">
        <v>4997</v>
      </c>
      <c r="D119" s="6" t="s">
        <v>74</v>
      </c>
      <c r="E119" s="8" t="s">
        <v>123</v>
      </c>
      <c r="F119" s="8" t="s">
        <v>124</v>
      </c>
      <c r="G119" s="9">
        <v>949492.9</v>
      </c>
      <c r="H119" s="9">
        <f>+Tabla1[[#This Row],[Monto Facturado DOP]]</f>
        <v>949492.9</v>
      </c>
      <c r="I119" s="9">
        <f>+Tabla1[[#This Row],[Monto Facturado DOP]]-Tabla1[[#This Row],[Monto Pagado DOP]]</f>
        <v>0</v>
      </c>
      <c r="J119" s="8" t="s">
        <v>382</v>
      </c>
      <c r="K119" s="26">
        <f>+Tabla1[[#This Row],[Fecha de Documento]]+45</f>
        <v>45114</v>
      </c>
      <c r="M119" s="4"/>
    </row>
    <row r="120" spans="1:13" ht="94.5" x14ac:dyDescent="0.25">
      <c r="A120" s="8">
        <v>111</v>
      </c>
      <c r="B120" s="6" t="s">
        <v>93</v>
      </c>
      <c r="C120" s="7">
        <v>5013</v>
      </c>
      <c r="D120" s="6" t="s">
        <v>70</v>
      </c>
      <c r="E120" s="8" t="s">
        <v>234</v>
      </c>
      <c r="F120" s="8" t="s">
        <v>235</v>
      </c>
      <c r="G120" s="9">
        <v>318600</v>
      </c>
      <c r="H120" s="9">
        <f>+Tabla1[[#This Row],[Monto Facturado DOP]]</f>
        <v>318600</v>
      </c>
      <c r="I120" s="9">
        <f>+Tabla1[[#This Row],[Monto Facturado DOP]]-Tabla1[[#This Row],[Monto Pagado DOP]]</f>
        <v>0</v>
      </c>
      <c r="J120" s="8" t="s">
        <v>382</v>
      </c>
      <c r="K120" s="26">
        <f>+Tabla1[[#This Row],[Fecha de Documento]]+45</f>
        <v>45114</v>
      </c>
      <c r="M120" s="4"/>
    </row>
    <row r="121" spans="1:13" ht="94.5" x14ac:dyDescent="0.25">
      <c r="A121" s="8">
        <v>112</v>
      </c>
      <c r="B121" s="6" t="s">
        <v>19</v>
      </c>
      <c r="C121" s="7">
        <v>5054</v>
      </c>
      <c r="D121" s="6" t="s">
        <v>311</v>
      </c>
      <c r="E121" s="8" t="s">
        <v>310</v>
      </c>
      <c r="F121" s="8" t="s">
        <v>312</v>
      </c>
      <c r="G121" s="9">
        <v>1599325</v>
      </c>
      <c r="H121" s="9">
        <f>+Tabla1[[#This Row],[Monto Facturado DOP]]</f>
        <v>1599325</v>
      </c>
      <c r="I121" s="9">
        <f>+Tabla1[[#This Row],[Monto Facturado DOP]]-Tabla1[[#This Row],[Monto Pagado DOP]]</f>
        <v>0</v>
      </c>
      <c r="J121" s="8" t="s">
        <v>382</v>
      </c>
      <c r="K121" s="26">
        <f>+Tabla1[[#This Row],[Fecha de Documento]]+45</f>
        <v>45115</v>
      </c>
      <c r="M121" s="4"/>
    </row>
    <row r="122" spans="1:13" ht="78.75" x14ac:dyDescent="0.25">
      <c r="A122" s="8">
        <v>113</v>
      </c>
      <c r="B122" s="6" t="s">
        <v>19</v>
      </c>
      <c r="C122" s="7">
        <v>5094</v>
      </c>
      <c r="D122" s="6" t="s">
        <v>24</v>
      </c>
      <c r="E122" s="8" t="s">
        <v>186</v>
      </c>
      <c r="F122" s="8" t="s">
        <v>187</v>
      </c>
      <c r="G122" s="9">
        <v>187974</v>
      </c>
      <c r="H122" s="9">
        <f>+Tabla1[[#This Row],[Monto Facturado DOP]]</f>
        <v>187974</v>
      </c>
      <c r="I122" s="9">
        <f>+Tabla1[[#This Row],[Monto Facturado DOP]]-Tabla1[[#This Row],[Monto Pagado DOP]]</f>
        <v>0</v>
      </c>
      <c r="J122" s="8" t="s">
        <v>382</v>
      </c>
      <c r="K122" s="26">
        <f>+Tabla1[[#This Row],[Fecha de Documento]]+45</f>
        <v>45115</v>
      </c>
      <c r="M122" s="4"/>
    </row>
    <row r="123" spans="1:13" ht="78.75" x14ac:dyDescent="0.25">
      <c r="A123" s="8">
        <v>114</v>
      </c>
      <c r="B123" s="6" t="s">
        <v>19</v>
      </c>
      <c r="C123" s="7">
        <v>5095</v>
      </c>
      <c r="D123" s="6" t="s">
        <v>147</v>
      </c>
      <c r="E123" s="8" t="s">
        <v>267</v>
      </c>
      <c r="F123" s="8" t="s">
        <v>269</v>
      </c>
      <c r="G123" s="9">
        <v>39235</v>
      </c>
      <c r="H123" s="9">
        <f>+Tabla1[[#This Row],[Monto Facturado DOP]]</f>
        <v>39235</v>
      </c>
      <c r="I123" s="9">
        <f>+Tabla1[[#This Row],[Monto Facturado DOP]]-Tabla1[[#This Row],[Monto Pagado DOP]]</f>
        <v>0</v>
      </c>
      <c r="J123" s="8" t="s">
        <v>382</v>
      </c>
      <c r="K123" s="26">
        <f>+Tabla1[[#This Row],[Fecha de Documento]]+45</f>
        <v>45115</v>
      </c>
      <c r="M123" s="4"/>
    </row>
    <row r="124" spans="1:13" ht="78.75" x14ac:dyDescent="0.25">
      <c r="A124" s="8">
        <v>115</v>
      </c>
      <c r="B124" s="6" t="s">
        <v>19</v>
      </c>
      <c r="C124" s="7">
        <v>5109</v>
      </c>
      <c r="D124" s="6" t="s">
        <v>18</v>
      </c>
      <c r="E124" s="8" t="s">
        <v>17</v>
      </c>
      <c r="F124" s="8" t="s">
        <v>20</v>
      </c>
      <c r="G124" s="9">
        <v>16638</v>
      </c>
      <c r="H124" s="9">
        <f>+Tabla1[[#This Row],[Monto Facturado DOP]]</f>
        <v>16638</v>
      </c>
      <c r="I124" s="9">
        <f>+Tabla1[[#This Row],[Monto Facturado DOP]]-Tabla1[[#This Row],[Monto Pagado DOP]]</f>
        <v>0</v>
      </c>
      <c r="J124" s="8" t="s">
        <v>382</v>
      </c>
      <c r="K124" s="26">
        <f>+Tabla1[[#This Row],[Fecha de Documento]]+45</f>
        <v>45115</v>
      </c>
      <c r="M124" s="4"/>
    </row>
    <row r="125" spans="1:13" ht="78.75" x14ac:dyDescent="0.25">
      <c r="A125" s="8">
        <v>116</v>
      </c>
      <c r="B125" s="6" t="s">
        <v>19</v>
      </c>
      <c r="C125" s="7">
        <v>5109</v>
      </c>
      <c r="D125" s="6" t="s">
        <v>21</v>
      </c>
      <c r="E125" s="8" t="s">
        <v>17</v>
      </c>
      <c r="F125" s="8" t="s">
        <v>20</v>
      </c>
      <c r="G125" s="9">
        <v>16638</v>
      </c>
      <c r="H125" s="9">
        <f>+Tabla1[[#This Row],[Monto Facturado DOP]]</f>
        <v>16638</v>
      </c>
      <c r="I125" s="9">
        <f>+Tabla1[[#This Row],[Monto Facturado DOP]]-Tabla1[[#This Row],[Monto Pagado DOP]]</f>
        <v>0</v>
      </c>
      <c r="J125" s="8" t="s">
        <v>382</v>
      </c>
      <c r="K125" s="26">
        <f>+Tabla1[[#This Row],[Fecha de Documento]]+45</f>
        <v>45115</v>
      </c>
      <c r="M125" s="4"/>
    </row>
    <row r="126" spans="1:13" ht="78.75" x14ac:dyDescent="0.25">
      <c r="A126" s="8">
        <v>117</v>
      </c>
      <c r="B126" s="6" t="s">
        <v>35</v>
      </c>
      <c r="C126" s="7">
        <v>5115</v>
      </c>
      <c r="D126" s="6" t="s">
        <v>155</v>
      </c>
      <c r="E126" s="8" t="s">
        <v>289</v>
      </c>
      <c r="F126" s="8" t="s">
        <v>290</v>
      </c>
      <c r="G126" s="9">
        <v>157396.06</v>
      </c>
      <c r="H126" s="9">
        <f>+Tabla1[[#This Row],[Monto Facturado DOP]]</f>
        <v>157396.06</v>
      </c>
      <c r="I126" s="9">
        <f>+Tabla1[[#This Row],[Monto Facturado DOP]]-Tabla1[[#This Row],[Monto Pagado DOP]]</f>
        <v>0</v>
      </c>
      <c r="J126" s="8" t="s">
        <v>382</v>
      </c>
      <c r="K126" s="26">
        <f>+Tabla1[[#This Row],[Fecha de Documento]]+45</f>
        <v>45116</v>
      </c>
      <c r="M126" s="4"/>
    </row>
    <row r="127" spans="1:13" ht="63" x14ac:dyDescent="0.25">
      <c r="A127" s="8">
        <v>118</v>
      </c>
      <c r="B127" s="6" t="s">
        <v>35</v>
      </c>
      <c r="C127" s="7">
        <v>5129</v>
      </c>
      <c r="D127" s="6" t="s">
        <v>70</v>
      </c>
      <c r="E127" s="8" t="s">
        <v>143</v>
      </c>
      <c r="F127" s="8" t="s">
        <v>145</v>
      </c>
      <c r="G127" s="9">
        <v>15470</v>
      </c>
      <c r="H127" s="9">
        <f>+Tabla1[[#This Row],[Monto Facturado DOP]]</f>
        <v>15470</v>
      </c>
      <c r="I127" s="9">
        <f>+Tabla1[[#This Row],[Monto Facturado DOP]]-Tabla1[[#This Row],[Monto Pagado DOP]]</f>
        <v>0</v>
      </c>
      <c r="J127" s="8" t="s">
        <v>382</v>
      </c>
      <c r="K127" s="26">
        <f>+Tabla1[[#This Row],[Fecha de Documento]]+45</f>
        <v>45116</v>
      </c>
      <c r="M127" s="4"/>
    </row>
    <row r="128" spans="1:13" ht="63" x14ac:dyDescent="0.25">
      <c r="A128" s="8">
        <v>119</v>
      </c>
      <c r="B128" s="6" t="s">
        <v>35</v>
      </c>
      <c r="C128" s="7">
        <v>5129</v>
      </c>
      <c r="D128" s="6" t="s">
        <v>146</v>
      </c>
      <c r="E128" s="8" t="s">
        <v>143</v>
      </c>
      <c r="F128" s="8" t="s">
        <v>145</v>
      </c>
      <c r="G128" s="9">
        <v>14820</v>
      </c>
      <c r="H128" s="9">
        <f>+Tabla1[[#This Row],[Monto Facturado DOP]]</f>
        <v>14820</v>
      </c>
      <c r="I128" s="9">
        <f>+Tabla1[[#This Row],[Monto Facturado DOP]]-Tabla1[[#This Row],[Monto Pagado DOP]]</f>
        <v>0</v>
      </c>
      <c r="J128" s="8" t="s">
        <v>382</v>
      </c>
      <c r="K128" s="26">
        <f>+Tabla1[[#This Row],[Fecha de Documento]]+45</f>
        <v>45116</v>
      </c>
      <c r="M128" s="4"/>
    </row>
    <row r="129" spans="1:13" ht="63" x14ac:dyDescent="0.25">
      <c r="A129" s="8">
        <v>120</v>
      </c>
      <c r="B129" s="6" t="s">
        <v>35</v>
      </c>
      <c r="C129" s="7">
        <v>5129</v>
      </c>
      <c r="D129" s="6" t="s">
        <v>147</v>
      </c>
      <c r="E129" s="8" t="s">
        <v>143</v>
      </c>
      <c r="F129" s="8" t="s">
        <v>145</v>
      </c>
      <c r="G129" s="9">
        <v>14495</v>
      </c>
      <c r="H129" s="9">
        <f>+Tabla1[[#This Row],[Monto Facturado DOP]]</f>
        <v>14495</v>
      </c>
      <c r="I129" s="9">
        <f>+Tabla1[[#This Row],[Monto Facturado DOP]]-Tabla1[[#This Row],[Monto Pagado DOP]]</f>
        <v>0</v>
      </c>
      <c r="J129" s="8" t="s">
        <v>382</v>
      </c>
      <c r="K129" s="26">
        <f>+Tabla1[[#This Row],[Fecha de Documento]]+45</f>
        <v>45116</v>
      </c>
      <c r="M129" s="4"/>
    </row>
    <row r="130" spans="1:13" ht="63" x14ac:dyDescent="0.25">
      <c r="A130" s="8">
        <v>121</v>
      </c>
      <c r="B130" s="6" t="s">
        <v>35</v>
      </c>
      <c r="C130" s="7">
        <v>5129</v>
      </c>
      <c r="D130" s="6" t="s">
        <v>148</v>
      </c>
      <c r="E130" s="8" t="s">
        <v>143</v>
      </c>
      <c r="F130" s="8" t="s">
        <v>145</v>
      </c>
      <c r="G130" s="9">
        <v>15730</v>
      </c>
      <c r="H130" s="9">
        <f>+Tabla1[[#This Row],[Monto Facturado DOP]]</f>
        <v>15730</v>
      </c>
      <c r="I130" s="9">
        <f>+Tabla1[[#This Row],[Monto Facturado DOP]]-Tabla1[[#This Row],[Monto Pagado DOP]]</f>
        <v>0</v>
      </c>
      <c r="J130" s="8" t="s">
        <v>382</v>
      </c>
      <c r="K130" s="26">
        <f>+Tabla1[[#This Row],[Fecha de Documento]]+45</f>
        <v>45116</v>
      </c>
      <c r="M130" s="4"/>
    </row>
    <row r="131" spans="1:13" ht="63" x14ac:dyDescent="0.25">
      <c r="A131" s="8">
        <v>122</v>
      </c>
      <c r="B131" s="6" t="s">
        <v>35</v>
      </c>
      <c r="C131" s="7">
        <v>5129</v>
      </c>
      <c r="D131" s="6" t="s">
        <v>67</v>
      </c>
      <c r="E131" s="8" t="s">
        <v>143</v>
      </c>
      <c r="F131" s="8" t="s">
        <v>145</v>
      </c>
      <c r="G131" s="9">
        <v>6500</v>
      </c>
      <c r="H131" s="9">
        <f>+Tabla1[[#This Row],[Monto Facturado DOP]]</f>
        <v>6500</v>
      </c>
      <c r="I131" s="9">
        <f>+Tabla1[[#This Row],[Monto Facturado DOP]]-Tabla1[[#This Row],[Monto Pagado DOP]]</f>
        <v>0</v>
      </c>
      <c r="J131" s="8" t="s">
        <v>382</v>
      </c>
      <c r="K131" s="26">
        <f>+Tabla1[[#This Row],[Fecha de Documento]]+45</f>
        <v>45116</v>
      </c>
      <c r="M131" s="4"/>
    </row>
    <row r="132" spans="1:13" ht="63" x14ac:dyDescent="0.25">
      <c r="A132" s="8">
        <v>123</v>
      </c>
      <c r="B132" s="6" t="s">
        <v>35</v>
      </c>
      <c r="C132" s="7">
        <v>5129</v>
      </c>
      <c r="D132" s="6" t="s">
        <v>149</v>
      </c>
      <c r="E132" s="8" t="s">
        <v>143</v>
      </c>
      <c r="F132" s="8" t="s">
        <v>145</v>
      </c>
      <c r="G132" s="9">
        <v>10660</v>
      </c>
      <c r="H132" s="9">
        <f>+Tabla1[[#This Row],[Monto Facturado DOP]]</f>
        <v>10660</v>
      </c>
      <c r="I132" s="9">
        <f>+Tabla1[[#This Row],[Monto Facturado DOP]]-Tabla1[[#This Row],[Monto Pagado DOP]]</f>
        <v>0</v>
      </c>
      <c r="J132" s="8" t="s">
        <v>382</v>
      </c>
      <c r="K132" s="26">
        <f>+Tabla1[[#This Row],[Fecha de Documento]]+45</f>
        <v>45116</v>
      </c>
      <c r="M132" s="4"/>
    </row>
    <row r="133" spans="1:13" ht="63" x14ac:dyDescent="0.25">
      <c r="A133" s="8">
        <v>124</v>
      </c>
      <c r="B133" s="6" t="s">
        <v>35</v>
      </c>
      <c r="C133" s="7">
        <v>5129</v>
      </c>
      <c r="D133" s="6" t="s">
        <v>150</v>
      </c>
      <c r="E133" s="8" t="s">
        <v>143</v>
      </c>
      <c r="F133" s="8" t="s">
        <v>145</v>
      </c>
      <c r="G133" s="9">
        <v>13845</v>
      </c>
      <c r="H133" s="9">
        <f>+Tabla1[[#This Row],[Monto Facturado DOP]]</f>
        <v>13845</v>
      </c>
      <c r="I133" s="9">
        <f>+Tabla1[[#This Row],[Monto Facturado DOP]]-Tabla1[[#This Row],[Monto Pagado DOP]]</f>
        <v>0</v>
      </c>
      <c r="J133" s="8" t="s">
        <v>382</v>
      </c>
      <c r="K133" s="26">
        <f>+Tabla1[[#This Row],[Fecha de Documento]]+45</f>
        <v>45116</v>
      </c>
      <c r="M133" s="4"/>
    </row>
    <row r="134" spans="1:13" ht="63" x14ac:dyDescent="0.25">
      <c r="A134" s="8">
        <v>125</v>
      </c>
      <c r="B134" s="6" t="s">
        <v>35</v>
      </c>
      <c r="C134" s="7">
        <v>5129</v>
      </c>
      <c r="D134" s="6" t="s">
        <v>137</v>
      </c>
      <c r="E134" s="8" t="s">
        <v>143</v>
      </c>
      <c r="F134" s="8" t="s">
        <v>145</v>
      </c>
      <c r="G134" s="9">
        <v>27735</v>
      </c>
      <c r="H134" s="9">
        <f>+Tabla1[[#This Row],[Monto Facturado DOP]]</f>
        <v>27735</v>
      </c>
      <c r="I134" s="9">
        <f>+Tabla1[[#This Row],[Monto Facturado DOP]]-Tabla1[[#This Row],[Monto Pagado DOP]]</f>
        <v>0</v>
      </c>
      <c r="J134" s="8" t="s">
        <v>382</v>
      </c>
      <c r="K134" s="26">
        <f>+Tabla1[[#This Row],[Fecha de Documento]]+45</f>
        <v>45116</v>
      </c>
      <c r="M134" s="4"/>
    </row>
    <row r="135" spans="1:13" ht="63" x14ac:dyDescent="0.25">
      <c r="A135" s="8">
        <v>126</v>
      </c>
      <c r="B135" s="6" t="s">
        <v>35</v>
      </c>
      <c r="C135" s="7">
        <v>5129</v>
      </c>
      <c r="D135" s="6" t="s">
        <v>151</v>
      </c>
      <c r="E135" s="8" t="s">
        <v>143</v>
      </c>
      <c r="F135" s="8" t="s">
        <v>145</v>
      </c>
      <c r="G135" s="9">
        <v>14625</v>
      </c>
      <c r="H135" s="9">
        <f>+Tabla1[[#This Row],[Monto Facturado DOP]]</f>
        <v>14625</v>
      </c>
      <c r="I135" s="9">
        <f>+Tabla1[[#This Row],[Monto Facturado DOP]]-Tabla1[[#This Row],[Monto Pagado DOP]]</f>
        <v>0</v>
      </c>
      <c r="J135" s="8" t="s">
        <v>382</v>
      </c>
      <c r="K135" s="26">
        <f>+Tabla1[[#This Row],[Fecha de Documento]]+45</f>
        <v>45116</v>
      </c>
      <c r="M135" s="4"/>
    </row>
    <row r="136" spans="1:13" ht="63" x14ac:dyDescent="0.25">
      <c r="A136" s="8">
        <v>127</v>
      </c>
      <c r="B136" s="6" t="s">
        <v>35</v>
      </c>
      <c r="C136" s="7">
        <v>5129</v>
      </c>
      <c r="D136" s="6" t="s">
        <v>152</v>
      </c>
      <c r="E136" s="8" t="s">
        <v>143</v>
      </c>
      <c r="F136" s="8" t="s">
        <v>145</v>
      </c>
      <c r="G136" s="9">
        <v>12675</v>
      </c>
      <c r="H136" s="9">
        <f>+Tabla1[[#This Row],[Monto Facturado DOP]]</f>
        <v>12675</v>
      </c>
      <c r="I136" s="9">
        <f>+Tabla1[[#This Row],[Monto Facturado DOP]]-Tabla1[[#This Row],[Monto Pagado DOP]]</f>
        <v>0</v>
      </c>
      <c r="J136" s="8" t="s">
        <v>382</v>
      </c>
      <c r="K136" s="26">
        <f>+Tabla1[[#This Row],[Fecha de Documento]]+45</f>
        <v>45116</v>
      </c>
      <c r="M136" s="4"/>
    </row>
    <row r="137" spans="1:13" ht="63" x14ac:dyDescent="0.25">
      <c r="A137" s="8">
        <v>128</v>
      </c>
      <c r="B137" s="6" t="s">
        <v>35</v>
      </c>
      <c r="C137" s="7">
        <v>5152</v>
      </c>
      <c r="D137" s="6" t="s">
        <v>237</v>
      </c>
      <c r="E137" s="8" t="s">
        <v>236</v>
      </c>
      <c r="F137" s="8" t="s">
        <v>238</v>
      </c>
      <c r="G137" s="9">
        <v>117882</v>
      </c>
      <c r="H137" s="9">
        <f>+Tabla1[[#This Row],[Monto Facturado DOP]]</f>
        <v>117882</v>
      </c>
      <c r="I137" s="9">
        <f>+Tabla1[[#This Row],[Monto Facturado DOP]]-Tabla1[[#This Row],[Monto Pagado DOP]]</f>
        <v>0</v>
      </c>
      <c r="J137" s="8" t="s">
        <v>382</v>
      </c>
      <c r="K137" s="26">
        <f>+Tabla1[[#This Row],[Fecha de Documento]]+45</f>
        <v>45116</v>
      </c>
      <c r="M137" s="4"/>
    </row>
    <row r="138" spans="1:13" ht="63" x14ac:dyDescent="0.25">
      <c r="A138" s="8">
        <v>129</v>
      </c>
      <c r="B138" s="6" t="s">
        <v>35</v>
      </c>
      <c r="C138" s="7">
        <v>5154</v>
      </c>
      <c r="D138" s="6" t="s">
        <v>84</v>
      </c>
      <c r="E138" s="8" t="s">
        <v>159</v>
      </c>
      <c r="F138" s="8" t="s">
        <v>161</v>
      </c>
      <c r="G138" s="9">
        <v>68430</v>
      </c>
      <c r="H138" s="9">
        <f>+Tabla1[[#This Row],[Monto Facturado DOP]]</f>
        <v>68430</v>
      </c>
      <c r="I138" s="9">
        <f>+Tabla1[[#This Row],[Monto Facturado DOP]]-Tabla1[[#This Row],[Monto Pagado DOP]]</f>
        <v>0</v>
      </c>
      <c r="J138" s="8" t="s">
        <v>382</v>
      </c>
      <c r="K138" s="26">
        <f>+Tabla1[[#This Row],[Fecha de Documento]]+45</f>
        <v>45116</v>
      </c>
      <c r="M138" s="4"/>
    </row>
    <row r="139" spans="1:13" ht="94.5" x14ac:dyDescent="0.25">
      <c r="A139" s="8">
        <v>130</v>
      </c>
      <c r="B139" s="6" t="s">
        <v>35</v>
      </c>
      <c r="C139" s="7">
        <v>5164</v>
      </c>
      <c r="D139" s="6" t="s">
        <v>73</v>
      </c>
      <c r="E139" s="8" t="s">
        <v>285</v>
      </c>
      <c r="F139" s="8" t="s">
        <v>288</v>
      </c>
      <c r="G139" s="9">
        <v>25000</v>
      </c>
      <c r="H139" s="9">
        <f>+Tabla1[[#This Row],[Monto Facturado DOP]]</f>
        <v>25000</v>
      </c>
      <c r="I139" s="9">
        <f>+Tabla1[[#This Row],[Monto Facturado DOP]]-Tabla1[[#This Row],[Monto Pagado DOP]]</f>
        <v>0</v>
      </c>
      <c r="J139" s="8" t="s">
        <v>382</v>
      </c>
      <c r="K139" s="26">
        <f>+Tabla1[[#This Row],[Fecha de Documento]]+45</f>
        <v>45116</v>
      </c>
      <c r="M139" s="4"/>
    </row>
    <row r="140" spans="1:13" ht="78.75" x14ac:dyDescent="0.25">
      <c r="A140" s="8">
        <v>131</v>
      </c>
      <c r="B140" s="6" t="s">
        <v>51</v>
      </c>
      <c r="C140" s="7">
        <v>5206</v>
      </c>
      <c r="D140" s="6" t="s">
        <v>132</v>
      </c>
      <c r="E140" s="8" t="s">
        <v>241</v>
      </c>
      <c r="F140" s="8" t="s">
        <v>242</v>
      </c>
      <c r="G140" s="9">
        <v>39769.589999999997</v>
      </c>
      <c r="H140" s="9">
        <f>+Tabla1[[#This Row],[Monto Facturado DOP]]</f>
        <v>39769.589999999997</v>
      </c>
      <c r="I140" s="9">
        <f>+Tabla1[[#This Row],[Monto Facturado DOP]]-Tabla1[[#This Row],[Monto Pagado DOP]]</f>
        <v>0</v>
      </c>
      <c r="J140" s="8" t="s">
        <v>382</v>
      </c>
      <c r="K140" s="26">
        <f>+Tabla1[[#This Row],[Fecha de Documento]]+45</f>
        <v>45117</v>
      </c>
      <c r="M140" s="4"/>
    </row>
    <row r="141" spans="1:13" ht="78.75" x14ac:dyDescent="0.25">
      <c r="A141" s="8">
        <v>132</v>
      </c>
      <c r="B141" s="6" t="s">
        <v>51</v>
      </c>
      <c r="C141" s="7">
        <v>5218</v>
      </c>
      <c r="D141" s="6" t="s">
        <v>144</v>
      </c>
      <c r="E141" s="8" t="s">
        <v>291</v>
      </c>
      <c r="F141" s="8" t="s">
        <v>296</v>
      </c>
      <c r="G141" s="9">
        <v>2895.3</v>
      </c>
      <c r="H141" s="9">
        <f>+Tabla1[[#This Row],[Monto Facturado DOP]]</f>
        <v>2895.3</v>
      </c>
      <c r="I141" s="9">
        <f>+Tabla1[[#This Row],[Monto Facturado DOP]]-Tabla1[[#This Row],[Monto Pagado DOP]]</f>
        <v>0</v>
      </c>
      <c r="J141" s="8" t="s">
        <v>382</v>
      </c>
      <c r="K141" s="26">
        <f>+Tabla1[[#This Row],[Fecha de Documento]]+45</f>
        <v>45117</v>
      </c>
      <c r="M141" s="4"/>
    </row>
    <row r="142" spans="1:13" ht="94.5" x14ac:dyDescent="0.25">
      <c r="A142" s="8">
        <v>133</v>
      </c>
      <c r="B142" s="6" t="s">
        <v>51</v>
      </c>
      <c r="C142" s="7">
        <v>5231</v>
      </c>
      <c r="D142" s="6" t="s">
        <v>87</v>
      </c>
      <c r="E142" s="8" t="s">
        <v>86</v>
      </c>
      <c r="F142" s="8" t="s">
        <v>88</v>
      </c>
      <c r="G142" s="9">
        <v>40356</v>
      </c>
      <c r="H142" s="9">
        <f>+Tabla1[[#This Row],[Monto Facturado DOP]]</f>
        <v>40356</v>
      </c>
      <c r="I142" s="9">
        <f>+Tabla1[[#This Row],[Monto Facturado DOP]]-Tabla1[[#This Row],[Monto Pagado DOP]]</f>
        <v>0</v>
      </c>
      <c r="J142" s="8" t="s">
        <v>382</v>
      </c>
      <c r="K142" s="26">
        <f>+Tabla1[[#This Row],[Fecha de Documento]]+45</f>
        <v>45117</v>
      </c>
      <c r="M142" s="4"/>
    </row>
    <row r="143" spans="1:13" ht="63" x14ac:dyDescent="0.25">
      <c r="A143" s="8">
        <v>134</v>
      </c>
      <c r="B143" s="6" t="s">
        <v>51</v>
      </c>
      <c r="C143" s="7">
        <v>5233</v>
      </c>
      <c r="D143" s="6" t="s">
        <v>286</v>
      </c>
      <c r="E143" s="8" t="s">
        <v>285</v>
      </c>
      <c r="F143" s="8" t="s">
        <v>287</v>
      </c>
      <c r="G143" s="9">
        <v>175442.4</v>
      </c>
      <c r="H143" s="9">
        <f>+Tabla1[[#This Row],[Monto Facturado DOP]]</f>
        <v>175442.4</v>
      </c>
      <c r="I143" s="9">
        <f>+Tabla1[[#This Row],[Monto Facturado DOP]]-Tabla1[[#This Row],[Monto Pagado DOP]]</f>
        <v>0</v>
      </c>
      <c r="J143" s="8" t="s">
        <v>382</v>
      </c>
      <c r="K143" s="26">
        <f>+Tabla1[[#This Row],[Fecha de Documento]]+45</f>
        <v>45117</v>
      </c>
      <c r="M143" s="4"/>
    </row>
    <row r="144" spans="1:13" ht="63" x14ac:dyDescent="0.25">
      <c r="A144" s="8">
        <v>135</v>
      </c>
      <c r="B144" s="6" t="s">
        <v>51</v>
      </c>
      <c r="C144" s="7">
        <v>5237</v>
      </c>
      <c r="D144" s="6" t="s">
        <v>99</v>
      </c>
      <c r="E144" s="8" t="s">
        <v>98</v>
      </c>
      <c r="F144" s="8" t="s">
        <v>100</v>
      </c>
      <c r="G144" s="9">
        <v>48484</v>
      </c>
      <c r="H144" s="9">
        <f>+Tabla1[[#This Row],[Monto Facturado DOP]]</f>
        <v>48484</v>
      </c>
      <c r="I144" s="9">
        <f>+Tabla1[[#This Row],[Monto Facturado DOP]]-Tabla1[[#This Row],[Monto Pagado DOP]]</f>
        <v>0</v>
      </c>
      <c r="J144" s="8" t="s">
        <v>382</v>
      </c>
      <c r="K144" s="26">
        <f>+Tabla1[[#This Row],[Fecha de Documento]]+45</f>
        <v>45117</v>
      </c>
      <c r="M144" s="4"/>
    </row>
    <row r="145" spans="1:13" ht="94.5" x14ac:dyDescent="0.25">
      <c r="A145" s="8">
        <v>136</v>
      </c>
      <c r="B145" s="6" t="s">
        <v>51</v>
      </c>
      <c r="C145" s="7">
        <v>5243</v>
      </c>
      <c r="D145" s="6" t="s">
        <v>170</v>
      </c>
      <c r="E145" s="8" t="s">
        <v>201</v>
      </c>
      <c r="F145" s="8" t="s">
        <v>226</v>
      </c>
      <c r="G145" s="9">
        <v>149777.88</v>
      </c>
      <c r="H145" s="9">
        <f>+Tabla1[[#This Row],[Monto Facturado DOP]]</f>
        <v>149777.88</v>
      </c>
      <c r="I145" s="9">
        <f>+Tabla1[[#This Row],[Monto Facturado DOP]]-Tabla1[[#This Row],[Monto Pagado DOP]]</f>
        <v>0</v>
      </c>
      <c r="J145" s="8" t="s">
        <v>382</v>
      </c>
      <c r="K145" s="26">
        <f>+Tabla1[[#This Row],[Fecha de Documento]]+45</f>
        <v>45117</v>
      </c>
      <c r="M145" s="4"/>
    </row>
    <row r="146" spans="1:13" ht="78.75" x14ac:dyDescent="0.25">
      <c r="A146" s="8">
        <v>137</v>
      </c>
      <c r="B146" s="6" t="s">
        <v>51</v>
      </c>
      <c r="C146" s="7">
        <v>5244</v>
      </c>
      <c r="D146" s="6" t="s">
        <v>73</v>
      </c>
      <c r="E146" s="8" t="s">
        <v>280</v>
      </c>
      <c r="F146" s="8" t="s">
        <v>281</v>
      </c>
      <c r="G146" s="9">
        <v>437999.95</v>
      </c>
      <c r="H146" s="9">
        <f>+Tabla1[[#This Row],[Monto Facturado DOP]]</f>
        <v>437999.95</v>
      </c>
      <c r="I146" s="9">
        <f>+Tabla1[[#This Row],[Monto Facturado DOP]]-Tabla1[[#This Row],[Monto Pagado DOP]]</f>
        <v>0</v>
      </c>
      <c r="J146" s="8" t="s">
        <v>382</v>
      </c>
      <c r="K146" s="26">
        <f>+Tabla1[[#This Row],[Fecha de Documento]]+45</f>
        <v>45117</v>
      </c>
      <c r="M146" s="4"/>
    </row>
    <row r="147" spans="1:13" ht="78.75" x14ac:dyDescent="0.25">
      <c r="A147" s="8">
        <v>138</v>
      </c>
      <c r="B147" s="6" t="s">
        <v>51</v>
      </c>
      <c r="C147" s="7">
        <v>5246</v>
      </c>
      <c r="D147" s="6" t="s">
        <v>185</v>
      </c>
      <c r="E147" s="8" t="s">
        <v>201</v>
      </c>
      <c r="F147" s="8" t="s">
        <v>227</v>
      </c>
      <c r="G147" s="9">
        <v>54062.05</v>
      </c>
      <c r="H147" s="9">
        <f>+Tabla1[[#This Row],[Monto Facturado DOP]]</f>
        <v>54062.05</v>
      </c>
      <c r="I147" s="9">
        <f>+Tabla1[[#This Row],[Monto Facturado DOP]]-Tabla1[[#This Row],[Monto Pagado DOP]]</f>
        <v>0</v>
      </c>
      <c r="J147" s="8" t="s">
        <v>382</v>
      </c>
      <c r="K147" s="26">
        <f>+Tabla1[[#This Row],[Fecha de Documento]]+45</f>
        <v>45117</v>
      </c>
      <c r="M147" s="4"/>
    </row>
    <row r="148" spans="1:13" ht="110.25" x14ac:dyDescent="0.25">
      <c r="A148" s="8">
        <v>139</v>
      </c>
      <c r="B148" s="6" t="s">
        <v>31</v>
      </c>
      <c r="C148" s="7">
        <v>5257</v>
      </c>
      <c r="D148" s="6" t="s">
        <v>137</v>
      </c>
      <c r="E148" s="8" t="s">
        <v>136</v>
      </c>
      <c r="F148" s="8" t="s">
        <v>138</v>
      </c>
      <c r="G148" s="9">
        <v>177354</v>
      </c>
      <c r="H148" s="9">
        <f>+Tabla1[[#This Row],[Monto Facturado DOP]]</f>
        <v>177354</v>
      </c>
      <c r="I148" s="9">
        <f>+Tabla1[[#This Row],[Monto Facturado DOP]]-Tabla1[[#This Row],[Monto Pagado DOP]]</f>
        <v>0</v>
      </c>
      <c r="J148" s="8" t="s">
        <v>382</v>
      </c>
      <c r="K148" s="26">
        <f>+Tabla1[[#This Row],[Fecha de Documento]]+45</f>
        <v>45120</v>
      </c>
      <c r="M148" s="4"/>
    </row>
    <row r="149" spans="1:13" ht="78.75" x14ac:dyDescent="0.25">
      <c r="A149" s="8">
        <v>140</v>
      </c>
      <c r="B149" s="6" t="s">
        <v>31</v>
      </c>
      <c r="C149" s="7">
        <v>5262</v>
      </c>
      <c r="D149" s="6" t="s">
        <v>62</v>
      </c>
      <c r="E149" s="8" t="s">
        <v>59</v>
      </c>
      <c r="F149" s="8" t="s">
        <v>63</v>
      </c>
      <c r="G149" s="9">
        <v>75000.800000000003</v>
      </c>
      <c r="H149" s="9">
        <f>+Tabla1[[#This Row],[Monto Facturado DOP]]</f>
        <v>75000.800000000003</v>
      </c>
      <c r="I149" s="9">
        <f>+Tabla1[[#This Row],[Monto Facturado DOP]]-Tabla1[[#This Row],[Monto Pagado DOP]]</f>
        <v>0</v>
      </c>
      <c r="J149" s="8" t="s">
        <v>382</v>
      </c>
      <c r="K149" s="26">
        <f>+Tabla1[[#This Row],[Fecha de Documento]]+45</f>
        <v>45120</v>
      </c>
      <c r="M149" s="4"/>
    </row>
    <row r="150" spans="1:13" ht="94.5" x14ac:dyDescent="0.25">
      <c r="A150" s="8">
        <v>141</v>
      </c>
      <c r="B150" s="6" t="s">
        <v>31</v>
      </c>
      <c r="C150" s="7">
        <v>5267</v>
      </c>
      <c r="D150" s="6" t="s">
        <v>43</v>
      </c>
      <c r="E150" s="8" t="s">
        <v>96</v>
      </c>
      <c r="F150" s="8" t="s">
        <v>97</v>
      </c>
      <c r="G150" s="9">
        <v>1274400</v>
      </c>
      <c r="H150" s="9">
        <f>+Tabla1[[#This Row],[Monto Facturado DOP]]</f>
        <v>1274400</v>
      </c>
      <c r="I150" s="9">
        <f>+Tabla1[[#This Row],[Monto Facturado DOP]]-Tabla1[[#This Row],[Monto Pagado DOP]]</f>
        <v>0</v>
      </c>
      <c r="J150" s="8" t="s">
        <v>382</v>
      </c>
      <c r="K150" s="26">
        <f>+Tabla1[[#This Row],[Fecha de Documento]]+45</f>
        <v>45120</v>
      </c>
      <c r="M150" s="4"/>
    </row>
    <row r="151" spans="1:13" ht="78.75" x14ac:dyDescent="0.25">
      <c r="A151" s="8">
        <v>142</v>
      </c>
      <c r="B151" s="6" t="s">
        <v>31</v>
      </c>
      <c r="C151" s="7">
        <v>5292</v>
      </c>
      <c r="D151" s="6" t="s">
        <v>60</v>
      </c>
      <c r="E151" s="8" t="s">
        <v>59</v>
      </c>
      <c r="F151" s="8" t="s">
        <v>61</v>
      </c>
      <c r="G151" s="9">
        <v>17841.599999999999</v>
      </c>
      <c r="H151" s="9">
        <f>+Tabla1[[#This Row],[Monto Facturado DOP]]</f>
        <v>17841.599999999999</v>
      </c>
      <c r="I151" s="9">
        <f>+Tabla1[[#This Row],[Monto Facturado DOP]]-Tabla1[[#This Row],[Monto Pagado DOP]]</f>
        <v>0</v>
      </c>
      <c r="J151" s="8" t="s">
        <v>382</v>
      </c>
      <c r="K151" s="26">
        <f>+Tabla1[[#This Row],[Fecha de Documento]]+45</f>
        <v>45120</v>
      </c>
      <c r="M151" s="4"/>
    </row>
    <row r="152" spans="1:13" ht="63" x14ac:dyDescent="0.25">
      <c r="A152" s="8">
        <v>143</v>
      </c>
      <c r="B152" s="6" t="s">
        <v>31</v>
      </c>
      <c r="C152" s="7">
        <v>5301</v>
      </c>
      <c r="D152" s="6" t="s">
        <v>102</v>
      </c>
      <c r="E152" s="8" t="s">
        <v>101</v>
      </c>
      <c r="F152" s="8" t="s">
        <v>103</v>
      </c>
      <c r="G152" s="9">
        <v>131895.67999999999</v>
      </c>
      <c r="H152" s="9">
        <f>+Tabla1[[#This Row],[Monto Facturado DOP]]</f>
        <v>131895.67999999999</v>
      </c>
      <c r="I152" s="9">
        <f>+Tabla1[[#This Row],[Monto Facturado DOP]]-Tabla1[[#This Row],[Monto Pagado DOP]]</f>
        <v>0</v>
      </c>
      <c r="J152" s="8" t="s">
        <v>382</v>
      </c>
      <c r="K152" s="26">
        <f>+Tabla1[[#This Row],[Fecha de Documento]]+45</f>
        <v>45120</v>
      </c>
      <c r="M152" s="4"/>
    </row>
    <row r="153" spans="1:13" ht="63" x14ac:dyDescent="0.25">
      <c r="A153" s="8">
        <v>144</v>
      </c>
      <c r="B153" s="6" t="s">
        <v>31</v>
      </c>
      <c r="C153" s="7">
        <v>5314</v>
      </c>
      <c r="D153" s="6" t="s">
        <v>265</v>
      </c>
      <c r="E153" s="8" t="s">
        <v>264</v>
      </c>
      <c r="F153" s="8" t="s">
        <v>266</v>
      </c>
      <c r="G153" s="9">
        <v>15741.67</v>
      </c>
      <c r="H153" s="9">
        <f>+Tabla1[[#This Row],[Monto Facturado DOP]]</f>
        <v>15741.67</v>
      </c>
      <c r="I153" s="9">
        <f>+Tabla1[[#This Row],[Monto Facturado DOP]]-Tabla1[[#This Row],[Monto Pagado DOP]]</f>
        <v>0</v>
      </c>
      <c r="J153" s="8" t="s">
        <v>382</v>
      </c>
      <c r="K153" s="26">
        <f>+Tabla1[[#This Row],[Fecha de Documento]]+45</f>
        <v>45120</v>
      </c>
      <c r="M153" s="4"/>
    </row>
    <row r="154" spans="1:13" ht="78.75" x14ac:dyDescent="0.25">
      <c r="A154" s="8">
        <v>145</v>
      </c>
      <c r="B154" s="6" t="s">
        <v>31</v>
      </c>
      <c r="C154" s="7">
        <v>5319</v>
      </c>
      <c r="D154" s="6" t="s">
        <v>25</v>
      </c>
      <c r="E154" s="8" t="s">
        <v>183</v>
      </c>
      <c r="F154" s="8" t="s">
        <v>184</v>
      </c>
      <c r="G154" s="9">
        <v>150000</v>
      </c>
      <c r="H154" s="9">
        <f>+Tabla1[[#This Row],[Monto Facturado DOP]]</f>
        <v>150000</v>
      </c>
      <c r="I154" s="9">
        <f>+Tabla1[[#This Row],[Monto Facturado DOP]]-Tabla1[[#This Row],[Monto Pagado DOP]]</f>
        <v>0</v>
      </c>
      <c r="J154" s="8" t="s">
        <v>382</v>
      </c>
      <c r="K154" s="26">
        <f>+Tabla1[[#This Row],[Fecha de Documento]]+45</f>
        <v>45120</v>
      </c>
      <c r="M154" s="4"/>
    </row>
    <row r="155" spans="1:13" ht="110.25" x14ac:dyDescent="0.25">
      <c r="A155" s="8">
        <v>146</v>
      </c>
      <c r="B155" s="6" t="s">
        <v>54</v>
      </c>
      <c r="C155" s="7">
        <v>5339</v>
      </c>
      <c r="D155" s="6" t="s">
        <v>18</v>
      </c>
      <c r="E155" s="8" t="s">
        <v>109</v>
      </c>
      <c r="F155" s="8" t="s">
        <v>111</v>
      </c>
      <c r="G155" s="9">
        <v>126260</v>
      </c>
      <c r="H155" s="9">
        <f>+Tabla1[[#This Row],[Monto Facturado DOP]]</f>
        <v>126260</v>
      </c>
      <c r="I155" s="9">
        <f>+Tabla1[[#This Row],[Monto Facturado DOP]]-Tabla1[[#This Row],[Monto Pagado DOP]]</f>
        <v>0</v>
      </c>
      <c r="J155" s="8" t="s">
        <v>382</v>
      </c>
      <c r="K155" s="26">
        <f>+Tabla1[[#This Row],[Fecha de Documento]]+45</f>
        <v>45121</v>
      </c>
      <c r="M155" s="4"/>
    </row>
    <row r="156" spans="1:13" ht="78.75" x14ac:dyDescent="0.25">
      <c r="A156" s="8">
        <v>147</v>
      </c>
      <c r="B156" s="6" t="s">
        <v>54</v>
      </c>
      <c r="C156" s="7">
        <v>5366</v>
      </c>
      <c r="D156" s="6" t="s">
        <v>56</v>
      </c>
      <c r="E156" s="8" t="s">
        <v>46</v>
      </c>
      <c r="F156" s="8" t="s">
        <v>57</v>
      </c>
      <c r="G156" s="9">
        <v>63134.5</v>
      </c>
      <c r="H156" s="9">
        <f>+Tabla1[[#This Row],[Monto Facturado DOP]]</f>
        <v>63134.5</v>
      </c>
      <c r="I156" s="9">
        <f>+Tabla1[[#This Row],[Monto Facturado DOP]]-Tabla1[[#This Row],[Monto Pagado DOP]]</f>
        <v>0</v>
      </c>
      <c r="J156" s="8" t="s">
        <v>382</v>
      </c>
      <c r="K156" s="26">
        <f>+Tabla1[[#This Row],[Fecha de Documento]]+45</f>
        <v>45121</v>
      </c>
      <c r="M156" s="4"/>
    </row>
    <row r="157" spans="1:13" ht="63" x14ac:dyDescent="0.25">
      <c r="A157" s="8">
        <v>148</v>
      </c>
      <c r="B157" s="6" t="s">
        <v>66</v>
      </c>
      <c r="C157" s="7">
        <v>5370</v>
      </c>
      <c r="D157" s="6" t="s">
        <v>258</v>
      </c>
      <c r="E157" s="8" t="s">
        <v>291</v>
      </c>
      <c r="F157" s="8" t="s">
        <v>295</v>
      </c>
      <c r="G157" s="9">
        <v>13878.72</v>
      </c>
      <c r="H157" s="9">
        <f>+Tabla1[[#This Row],[Monto Facturado DOP]]</f>
        <v>13878.72</v>
      </c>
      <c r="I157" s="9">
        <f>+Tabla1[[#This Row],[Monto Facturado DOP]]-Tabla1[[#This Row],[Monto Pagado DOP]]</f>
        <v>0</v>
      </c>
      <c r="J157" s="8" t="s">
        <v>382</v>
      </c>
      <c r="K157" s="26">
        <f>+Tabla1[[#This Row],[Fecha de Documento]]+45</f>
        <v>45122</v>
      </c>
      <c r="M157" s="4"/>
    </row>
    <row r="158" spans="1:13" ht="78.75" x14ac:dyDescent="0.25">
      <c r="A158" s="8">
        <v>149</v>
      </c>
      <c r="B158" s="6" t="s">
        <v>66</v>
      </c>
      <c r="C158" s="7">
        <v>5377</v>
      </c>
      <c r="D158" s="6" t="s">
        <v>170</v>
      </c>
      <c r="E158" s="8" t="s">
        <v>169</v>
      </c>
      <c r="F158" s="8" t="s">
        <v>171</v>
      </c>
      <c r="G158" s="9">
        <v>29610</v>
      </c>
      <c r="H158" s="9">
        <f>+Tabla1[[#This Row],[Monto Facturado DOP]]</f>
        <v>29610</v>
      </c>
      <c r="I158" s="9">
        <f>+Tabla1[[#This Row],[Monto Facturado DOP]]-Tabla1[[#This Row],[Monto Pagado DOP]]</f>
        <v>0</v>
      </c>
      <c r="J158" s="8" t="s">
        <v>382</v>
      </c>
      <c r="K158" s="26">
        <f>+Tabla1[[#This Row],[Fecha de Documento]]+45</f>
        <v>45122</v>
      </c>
      <c r="M158" s="4"/>
    </row>
    <row r="159" spans="1:13" ht="63" x14ac:dyDescent="0.25">
      <c r="A159" s="8">
        <v>150</v>
      </c>
      <c r="B159" s="6" t="s">
        <v>66</v>
      </c>
      <c r="C159" s="7">
        <v>5382</v>
      </c>
      <c r="D159" s="6" t="s">
        <v>25</v>
      </c>
      <c r="E159" s="8" t="s">
        <v>134</v>
      </c>
      <c r="F159" s="8" t="s">
        <v>135</v>
      </c>
      <c r="G159" s="9">
        <v>332170</v>
      </c>
      <c r="H159" s="9">
        <f>+Tabla1[[#This Row],[Monto Facturado DOP]]</f>
        <v>332170</v>
      </c>
      <c r="I159" s="9">
        <f>+Tabla1[[#This Row],[Monto Facturado DOP]]-Tabla1[[#This Row],[Monto Pagado DOP]]</f>
        <v>0</v>
      </c>
      <c r="J159" s="8" t="s">
        <v>382</v>
      </c>
      <c r="K159" s="26">
        <f>+Tabla1[[#This Row],[Fecha de Documento]]+45</f>
        <v>45122</v>
      </c>
      <c r="M159" s="4"/>
    </row>
    <row r="160" spans="1:13" ht="78.75" x14ac:dyDescent="0.25">
      <c r="A160" s="8">
        <v>151</v>
      </c>
      <c r="B160" s="6" t="s">
        <v>66</v>
      </c>
      <c r="C160" s="7">
        <v>5386</v>
      </c>
      <c r="D160" s="6" t="s">
        <v>79</v>
      </c>
      <c r="E160" s="8" t="s">
        <v>71</v>
      </c>
      <c r="F160" s="8" t="s">
        <v>80</v>
      </c>
      <c r="G160" s="9">
        <v>15900</v>
      </c>
      <c r="H160" s="9">
        <f>+Tabla1[[#This Row],[Monto Facturado DOP]]</f>
        <v>15900</v>
      </c>
      <c r="I160" s="9">
        <f>+Tabla1[[#This Row],[Monto Facturado DOP]]-Tabla1[[#This Row],[Monto Pagado DOP]]</f>
        <v>0</v>
      </c>
      <c r="J160" s="8" t="s">
        <v>382</v>
      </c>
      <c r="K160" s="26">
        <f>+Tabla1[[#This Row],[Fecha de Documento]]+45</f>
        <v>45122</v>
      </c>
      <c r="M160" s="4"/>
    </row>
    <row r="161" spans="1:13" ht="78.75" x14ac:dyDescent="0.25">
      <c r="A161" s="8">
        <v>152</v>
      </c>
      <c r="B161" s="6" t="s">
        <v>66</v>
      </c>
      <c r="C161" s="7">
        <v>5386</v>
      </c>
      <c r="D161" s="6" t="s">
        <v>81</v>
      </c>
      <c r="E161" s="8" t="s">
        <v>71</v>
      </c>
      <c r="F161" s="8" t="s">
        <v>80</v>
      </c>
      <c r="G161" s="9">
        <v>13380</v>
      </c>
      <c r="H161" s="9">
        <f>+Tabla1[[#This Row],[Monto Facturado DOP]]</f>
        <v>13380</v>
      </c>
      <c r="I161" s="9">
        <f>+Tabla1[[#This Row],[Monto Facturado DOP]]-Tabla1[[#This Row],[Monto Pagado DOP]]</f>
        <v>0</v>
      </c>
      <c r="J161" s="8" t="s">
        <v>382</v>
      </c>
      <c r="K161" s="26">
        <f>+Tabla1[[#This Row],[Fecha de Documento]]+45</f>
        <v>45122</v>
      </c>
      <c r="M161" s="4"/>
    </row>
    <row r="162" spans="1:13" ht="78.75" x14ac:dyDescent="0.25">
      <c r="A162" s="8">
        <v>153</v>
      </c>
      <c r="B162" s="6" t="s">
        <v>66</v>
      </c>
      <c r="C162" s="7">
        <v>5386</v>
      </c>
      <c r="D162" s="6" t="s">
        <v>82</v>
      </c>
      <c r="E162" s="8" t="s">
        <v>71</v>
      </c>
      <c r="F162" s="8" t="s">
        <v>80</v>
      </c>
      <c r="G162" s="9">
        <v>13200</v>
      </c>
      <c r="H162" s="9">
        <f>+Tabla1[[#This Row],[Monto Facturado DOP]]</f>
        <v>13200</v>
      </c>
      <c r="I162" s="9">
        <f>+Tabla1[[#This Row],[Monto Facturado DOP]]-Tabla1[[#This Row],[Monto Pagado DOP]]</f>
        <v>0</v>
      </c>
      <c r="J162" s="8" t="s">
        <v>382</v>
      </c>
      <c r="K162" s="26">
        <f>+Tabla1[[#This Row],[Fecha de Documento]]+45</f>
        <v>45122</v>
      </c>
      <c r="M162" s="4"/>
    </row>
    <row r="163" spans="1:13" ht="63" x14ac:dyDescent="0.25">
      <c r="A163" s="8">
        <v>154</v>
      </c>
      <c r="B163" s="6" t="s">
        <v>66</v>
      </c>
      <c r="C163" s="7">
        <v>5388</v>
      </c>
      <c r="D163" s="6" t="s">
        <v>149</v>
      </c>
      <c r="E163" s="8" t="s">
        <v>201</v>
      </c>
      <c r="F163" s="8" t="s">
        <v>228</v>
      </c>
      <c r="G163" s="9">
        <v>34298.879999999997</v>
      </c>
      <c r="H163" s="9">
        <f>+Tabla1[[#This Row],[Monto Facturado DOP]]</f>
        <v>34298.879999999997</v>
      </c>
      <c r="I163" s="9">
        <f>+Tabla1[[#This Row],[Monto Facturado DOP]]-Tabla1[[#This Row],[Monto Pagado DOP]]</f>
        <v>0</v>
      </c>
      <c r="J163" s="8" t="s">
        <v>382</v>
      </c>
      <c r="K163" s="26">
        <f>+Tabla1[[#This Row],[Fecha de Documento]]+45</f>
        <v>45122</v>
      </c>
      <c r="M163" s="4"/>
    </row>
    <row r="164" spans="1:13" ht="63" x14ac:dyDescent="0.25">
      <c r="A164" s="8">
        <v>155</v>
      </c>
      <c r="B164" s="6" t="s">
        <v>66</v>
      </c>
      <c r="C164" s="7">
        <v>5388</v>
      </c>
      <c r="D164" s="6" t="s">
        <v>48</v>
      </c>
      <c r="E164" s="8" t="s">
        <v>201</v>
      </c>
      <c r="F164" s="8" t="s">
        <v>228</v>
      </c>
      <c r="G164" s="9">
        <v>133399</v>
      </c>
      <c r="H164" s="9">
        <f>+Tabla1[[#This Row],[Monto Facturado DOP]]</f>
        <v>133399</v>
      </c>
      <c r="I164" s="9">
        <f>+Tabla1[[#This Row],[Monto Facturado DOP]]-Tabla1[[#This Row],[Monto Pagado DOP]]</f>
        <v>0</v>
      </c>
      <c r="J164" s="8" t="s">
        <v>382</v>
      </c>
      <c r="K164" s="26">
        <f>+Tabla1[[#This Row],[Fecha de Documento]]+45</f>
        <v>45122</v>
      </c>
      <c r="M164" s="4"/>
    </row>
    <row r="165" spans="1:13" ht="78.75" x14ac:dyDescent="0.25">
      <c r="A165" s="8">
        <v>156</v>
      </c>
      <c r="B165" s="6" t="s">
        <v>66</v>
      </c>
      <c r="C165" s="7">
        <v>5392</v>
      </c>
      <c r="D165" s="6" t="s">
        <v>249</v>
      </c>
      <c r="E165" s="8" t="s">
        <v>246</v>
      </c>
      <c r="F165" s="8" t="s">
        <v>250</v>
      </c>
      <c r="G165" s="9">
        <v>102544.6</v>
      </c>
      <c r="H165" s="9">
        <f>+Tabla1[[#This Row],[Monto Facturado DOP]]</f>
        <v>102544.6</v>
      </c>
      <c r="I165" s="9">
        <f>+Tabla1[[#This Row],[Monto Facturado DOP]]-Tabla1[[#This Row],[Monto Pagado DOP]]</f>
        <v>0</v>
      </c>
      <c r="J165" s="8" t="s">
        <v>382</v>
      </c>
      <c r="K165" s="26">
        <f>+Tabla1[[#This Row],[Fecha de Documento]]+45</f>
        <v>45122</v>
      </c>
      <c r="M165" s="4"/>
    </row>
    <row r="166" spans="1:13" ht="78.75" x14ac:dyDescent="0.25">
      <c r="A166" s="8">
        <v>157</v>
      </c>
      <c r="B166" s="6" t="s">
        <v>66</v>
      </c>
      <c r="C166" s="7">
        <v>5395</v>
      </c>
      <c r="D166" s="6" t="s">
        <v>113</v>
      </c>
      <c r="E166" s="8" t="s">
        <v>246</v>
      </c>
      <c r="F166" s="8" t="s">
        <v>252</v>
      </c>
      <c r="G166" s="9">
        <v>36000</v>
      </c>
      <c r="H166" s="9">
        <f>+Tabla1[[#This Row],[Monto Facturado DOP]]</f>
        <v>36000</v>
      </c>
      <c r="I166" s="9">
        <f>+Tabla1[[#This Row],[Monto Facturado DOP]]-Tabla1[[#This Row],[Monto Pagado DOP]]</f>
        <v>0</v>
      </c>
      <c r="J166" s="8" t="s">
        <v>382</v>
      </c>
      <c r="K166" s="26">
        <f>+Tabla1[[#This Row],[Fecha de Documento]]+45</f>
        <v>45122</v>
      </c>
      <c r="M166" s="4"/>
    </row>
    <row r="167" spans="1:13" ht="78.75" x14ac:dyDescent="0.25">
      <c r="A167" s="8">
        <v>158</v>
      </c>
      <c r="B167" s="6" t="s">
        <v>66</v>
      </c>
      <c r="C167" s="7">
        <v>5402</v>
      </c>
      <c r="D167" s="6" t="s">
        <v>149</v>
      </c>
      <c r="E167" s="8" t="s">
        <v>193</v>
      </c>
      <c r="F167" s="8" t="s">
        <v>194</v>
      </c>
      <c r="G167" s="9">
        <v>266975</v>
      </c>
      <c r="H167" s="9">
        <f>+Tabla1[[#This Row],[Monto Facturado DOP]]</f>
        <v>266975</v>
      </c>
      <c r="I167" s="9">
        <f>+Tabla1[[#This Row],[Monto Facturado DOP]]-Tabla1[[#This Row],[Monto Pagado DOP]]</f>
        <v>0</v>
      </c>
      <c r="J167" s="8" t="s">
        <v>382</v>
      </c>
      <c r="K167" s="26">
        <f>+Tabla1[[#This Row],[Fecha de Documento]]+45</f>
        <v>45122</v>
      </c>
      <c r="M167" s="4"/>
    </row>
    <row r="168" spans="1:13" ht="78.75" x14ac:dyDescent="0.25">
      <c r="A168" s="8">
        <v>159</v>
      </c>
      <c r="B168" s="6" t="s">
        <v>66</v>
      </c>
      <c r="C168" s="7">
        <v>5405</v>
      </c>
      <c r="D168" s="6" t="s">
        <v>150</v>
      </c>
      <c r="E168" s="8" t="s">
        <v>181</v>
      </c>
      <c r="F168" s="8" t="s">
        <v>182</v>
      </c>
      <c r="G168" s="9">
        <v>41406.46</v>
      </c>
      <c r="H168" s="9">
        <f>+Tabla1[[#This Row],[Monto Facturado DOP]]</f>
        <v>41406.46</v>
      </c>
      <c r="I168" s="9">
        <f>+Tabla1[[#This Row],[Monto Facturado DOP]]-Tabla1[[#This Row],[Monto Pagado DOP]]</f>
        <v>0</v>
      </c>
      <c r="J168" s="8" t="s">
        <v>382</v>
      </c>
      <c r="K168" s="26">
        <f>+Tabla1[[#This Row],[Fecha de Documento]]+45</f>
        <v>45122</v>
      </c>
      <c r="M168" s="4"/>
    </row>
    <row r="169" spans="1:13" ht="78.75" x14ac:dyDescent="0.25">
      <c r="A169" s="8">
        <v>160</v>
      </c>
      <c r="B169" s="6" t="s">
        <v>66</v>
      </c>
      <c r="C169" s="7">
        <v>5408</v>
      </c>
      <c r="D169" s="6" t="s">
        <v>129</v>
      </c>
      <c r="E169" s="8" t="s">
        <v>128</v>
      </c>
      <c r="F169" s="8" t="s">
        <v>130</v>
      </c>
      <c r="G169" s="9">
        <v>4315</v>
      </c>
      <c r="H169" s="9">
        <f>+Tabla1[[#This Row],[Monto Facturado DOP]]</f>
        <v>4315</v>
      </c>
      <c r="I169" s="9">
        <f>+Tabla1[[#This Row],[Monto Facturado DOP]]-Tabla1[[#This Row],[Monto Pagado DOP]]</f>
        <v>0</v>
      </c>
      <c r="J169" s="8" t="s">
        <v>382</v>
      </c>
      <c r="K169" s="26">
        <f>+Tabla1[[#This Row],[Fecha de Documento]]+45</f>
        <v>45122</v>
      </c>
      <c r="M169" s="4"/>
    </row>
    <row r="170" spans="1:13" ht="94.5" x14ac:dyDescent="0.25">
      <c r="A170" s="8">
        <v>161</v>
      </c>
      <c r="B170" s="6" t="s">
        <v>66</v>
      </c>
      <c r="C170" s="7">
        <v>5412</v>
      </c>
      <c r="D170" s="6" t="s">
        <v>126</v>
      </c>
      <c r="E170" s="8" t="s">
        <v>125</v>
      </c>
      <c r="F170" s="8" t="s">
        <v>127</v>
      </c>
      <c r="G170" s="9">
        <v>123900</v>
      </c>
      <c r="H170" s="9">
        <f>+Tabla1[[#This Row],[Monto Facturado DOP]]</f>
        <v>123900</v>
      </c>
      <c r="I170" s="9">
        <f>+Tabla1[[#This Row],[Monto Facturado DOP]]-Tabla1[[#This Row],[Monto Pagado DOP]]</f>
        <v>0</v>
      </c>
      <c r="J170" s="8" t="s">
        <v>382</v>
      </c>
      <c r="K170" s="26">
        <f>+Tabla1[[#This Row],[Fecha de Documento]]+45</f>
        <v>45122</v>
      </c>
      <c r="M170" s="4"/>
    </row>
    <row r="171" spans="1:13" ht="78.75" x14ac:dyDescent="0.25">
      <c r="A171" s="8">
        <v>162</v>
      </c>
      <c r="B171" s="6" t="s">
        <v>66</v>
      </c>
      <c r="C171" s="7">
        <v>5416</v>
      </c>
      <c r="D171" s="6" t="s">
        <v>271</v>
      </c>
      <c r="E171" s="8" t="s">
        <v>270</v>
      </c>
      <c r="F171" s="8" t="s">
        <v>272</v>
      </c>
      <c r="G171" s="9">
        <v>655090</v>
      </c>
      <c r="H171" s="9">
        <f>+Tabla1[[#This Row],[Monto Facturado DOP]]</f>
        <v>655090</v>
      </c>
      <c r="I171" s="9">
        <f>+Tabla1[[#This Row],[Monto Facturado DOP]]-Tabla1[[#This Row],[Monto Pagado DOP]]</f>
        <v>0</v>
      </c>
      <c r="J171" s="8" t="s">
        <v>382</v>
      </c>
      <c r="K171" s="26">
        <f>+Tabla1[[#This Row],[Fecha de Documento]]+45</f>
        <v>45122</v>
      </c>
      <c r="M171" s="4"/>
    </row>
    <row r="172" spans="1:13" ht="16.5" thickBot="1" x14ac:dyDescent="0.3">
      <c r="A172" s="28" t="s">
        <v>370</v>
      </c>
      <c r="B172" s="29"/>
      <c r="C172" s="30"/>
      <c r="D172" s="29"/>
      <c r="E172" s="30"/>
      <c r="F172" s="30"/>
      <c r="G172" s="31">
        <f>SUBTOTAL(109,Tabla1[Monto Facturado DOP])</f>
        <v>41772318.320000008</v>
      </c>
      <c r="H172" s="31">
        <f>SUBTOTAL(109,Tabla1[Monto Pagado DOP])</f>
        <v>41772318.320000008</v>
      </c>
      <c r="I172" s="31">
        <f>SUBTOTAL(109,Tabla1[Monto Pendiente DOP])</f>
        <v>0</v>
      </c>
      <c r="J172" s="32"/>
      <c r="K172" s="33"/>
    </row>
    <row r="173" spans="1:13" s="34" customFormat="1" ht="19.5" thickTop="1" x14ac:dyDescent="0.3">
      <c r="G173" s="35"/>
      <c r="K173" s="36"/>
    </row>
    <row r="174" spans="1:13" s="34" customFormat="1" ht="18.75" x14ac:dyDescent="0.3">
      <c r="G174" s="35"/>
      <c r="K174" s="36"/>
    </row>
    <row r="175" spans="1:13" s="34" customFormat="1" ht="18.75" x14ac:dyDescent="0.3">
      <c r="G175" s="35"/>
      <c r="K175" s="36"/>
    </row>
    <row r="176" spans="1:13" s="34" customFormat="1" ht="18.75" x14ac:dyDescent="0.3">
      <c r="G176" s="35"/>
      <c r="K176" s="36"/>
    </row>
    <row r="177" spans="1:11" s="34" customFormat="1" ht="18.75" x14ac:dyDescent="0.3">
      <c r="G177" s="35"/>
      <c r="K177" s="36"/>
    </row>
    <row r="178" spans="1:11" s="34" customFormat="1" ht="18.75" x14ac:dyDescent="0.3">
      <c r="G178" s="35"/>
      <c r="K178" s="36"/>
    </row>
    <row r="179" spans="1:11" s="34" customFormat="1" ht="18.75" x14ac:dyDescent="0.3">
      <c r="G179" s="35"/>
      <c r="K179" s="36"/>
    </row>
    <row r="180" spans="1:11" s="39" customFormat="1" ht="18.75" x14ac:dyDescent="0.3">
      <c r="A180" s="37"/>
      <c r="B180" s="37"/>
      <c r="C180" s="37"/>
      <c r="D180" s="37"/>
      <c r="E180" s="37"/>
      <c r="F180" s="37"/>
      <c r="G180" s="38"/>
      <c r="H180" s="37"/>
      <c r="I180" s="37"/>
      <c r="J180" s="37"/>
      <c r="K180" s="37"/>
    </row>
    <row r="181" spans="1:11" s="39" customFormat="1" ht="18.75" x14ac:dyDescent="0.3">
      <c r="A181" s="40" t="s">
        <v>385</v>
      </c>
      <c r="B181" s="40"/>
      <c r="C181" s="40"/>
      <c r="D181" s="40"/>
      <c r="E181" s="40"/>
      <c r="F181" s="40"/>
      <c r="G181" s="40"/>
      <c r="H181" s="40"/>
      <c r="I181" s="40"/>
      <c r="J181" s="40"/>
      <c r="K181" s="40"/>
    </row>
    <row r="182" spans="1:11" s="39" customFormat="1" ht="18.75" x14ac:dyDescent="0.3">
      <c r="A182" s="41" t="s">
        <v>386</v>
      </c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</sheetData>
  <mergeCells count="5">
    <mergeCell ref="A5:K5"/>
    <mergeCell ref="A6:K6"/>
    <mergeCell ref="A7:K7"/>
    <mergeCell ref="A181:K181"/>
    <mergeCell ref="A182:K182"/>
  </mergeCells>
  <printOptions horizontalCentered="1"/>
  <pageMargins left="0.31496062992125984" right="0.31496062992125984" top="0.35433070866141736" bottom="0.74803149606299213" header="0.19685039370078741" footer="0.19685039370078741"/>
  <pageSetup scale="50" fitToHeight="0" orientation="portrait" r:id="rId1"/>
  <headerFooter>
    <oddFooter>&amp;C&amp;P DE &amp;N</oddFooter>
  </headerFooter>
  <rowBreaks count="2" manualBreakCount="2">
    <brk id="123" max="10" man="1"/>
    <brk id="143" max="10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6"/>
  <sheetViews>
    <sheetView workbookViewId="0"/>
  </sheetViews>
  <sheetFormatPr baseColWidth="10" defaultColWidth="9.140625" defaultRowHeight="15" x14ac:dyDescent="0.25"/>
  <cols>
    <col min="1" max="1" width="23.42578125" customWidth="1"/>
    <col min="2" max="2" width="117.140625" customWidth="1"/>
  </cols>
  <sheetData>
    <row r="1" spans="1:2" ht="15.75" x14ac:dyDescent="0.25">
      <c r="A1" s="3" t="s">
        <v>313</v>
      </c>
      <c r="B1" s="3"/>
    </row>
    <row r="2" spans="1:2" ht="15.75" x14ac:dyDescent="0.25">
      <c r="A2" s="1" t="s">
        <v>314</v>
      </c>
      <c r="B2" s="2" t="s">
        <v>315</v>
      </c>
    </row>
    <row r="3" spans="1:2" ht="15.75" x14ac:dyDescent="0.25">
      <c r="A3" s="1" t="s">
        <v>316</v>
      </c>
      <c r="B3" s="2" t="s">
        <v>317</v>
      </c>
    </row>
    <row r="4" spans="1:2" ht="15.75" x14ac:dyDescent="0.25">
      <c r="A4" s="1" t="s">
        <v>318</v>
      </c>
      <c r="B4" s="2" t="s">
        <v>319</v>
      </c>
    </row>
    <row r="5" spans="1:2" ht="15.75" x14ac:dyDescent="0.25">
      <c r="A5" s="1" t="s">
        <v>320</v>
      </c>
      <c r="B5" s="2" t="s">
        <v>2</v>
      </c>
    </row>
    <row r="6" spans="1:2" ht="15.75" x14ac:dyDescent="0.25">
      <c r="A6" s="1" t="s">
        <v>321</v>
      </c>
      <c r="B6" s="2" t="s">
        <v>2</v>
      </c>
    </row>
    <row r="7" spans="1:2" ht="15.75" x14ac:dyDescent="0.25">
      <c r="A7" s="1" t="s">
        <v>322</v>
      </c>
      <c r="B7" s="2" t="s">
        <v>323</v>
      </c>
    </row>
    <row r="8" spans="1:2" ht="15.75" x14ac:dyDescent="0.25">
      <c r="A8" s="1" t="s">
        <v>324</v>
      </c>
      <c r="B8" s="2" t="s">
        <v>325</v>
      </c>
    </row>
    <row r="10" spans="1:2" ht="15.75" x14ac:dyDescent="0.25">
      <c r="A10" s="3" t="s">
        <v>326</v>
      </c>
      <c r="B10" s="3"/>
    </row>
    <row r="11" spans="1:2" ht="15.75" x14ac:dyDescent="0.25">
      <c r="A11" s="1" t="s">
        <v>327</v>
      </c>
      <c r="B11" s="2" t="s">
        <v>328</v>
      </c>
    </row>
    <row r="12" spans="1:2" ht="15.75" x14ac:dyDescent="0.25">
      <c r="A12" s="1" t="s">
        <v>329</v>
      </c>
      <c r="B12" s="2" t="s">
        <v>330</v>
      </c>
    </row>
    <row r="13" spans="1:2" ht="15.75" x14ac:dyDescent="0.25">
      <c r="A13" s="1" t="s">
        <v>331</v>
      </c>
      <c r="B13" s="2" t="s">
        <v>332</v>
      </c>
    </row>
    <row r="14" spans="1:2" ht="15.75" x14ac:dyDescent="0.25">
      <c r="A14" s="1" t="s">
        <v>333</v>
      </c>
      <c r="B14" s="2" t="s">
        <v>334</v>
      </c>
    </row>
    <row r="15" spans="1:2" ht="15.75" x14ac:dyDescent="0.25">
      <c r="A15" s="1" t="s">
        <v>333</v>
      </c>
      <c r="B15" s="2" t="s">
        <v>335</v>
      </c>
    </row>
    <row r="16" spans="1:2" ht="15.75" x14ac:dyDescent="0.25">
      <c r="A16" s="1" t="s">
        <v>327</v>
      </c>
      <c r="B16" s="2" t="s">
        <v>336</v>
      </c>
    </row>
    <row r="17" spans="1:2" ht="15.75" x14ac:dyDescent="0.25">
      <c r="A17" s="1" t="s">
        <v>327</v>
      </c>
      <c r="B17" s="2" t="s">
        <v>337</v>
      </c>
    </row>
    <row r="18" spans="1:2" ht="15.75" x14ac:dyDescent="0.25">
      <c r="A18" s="1" t="s">
        <v>327</v>
      </c>
      <c r="B18" s="2" t="s">
        <v>338</v>
      </c>
    </row>
    <row r="19" spans="1:2" ht="15.75" x14ac:dyDescent="0.25">
      <c r="A19" s="1" t="s">
        <v>339</v>
      </c>
      <c r="B19" s="2" t="s">
        <v>340</v>
      </c>
    </row>
    <row r="20" spans="1:2" ht="15.75" x14ac:dyDescent="0.25">
      <c r="A20" s="1" t="s">
        <v>339</v>
      </c>
      <c r="B20" s="2" t="s">
        <v>340</v>
      </c>
    </row>
    <row r="21" spans="1:2" ht="15.75" x14ac:dyDescent="0.25">
      <c r="A21" s="1" t="s">
        <v>341</v>
      </c>
      <c r="B21" s="2" t="s">
        <v>342</v>
      </c>
    </row>
    <row r="22" spans="1:2" ht="15.75" x14ac:dyDescent="0.25">
      <c r="A22" s="1" t="s">
        <v>341</v>
      </c>
      <c r="B22" s="2" t="s">
        <v>343</v>
      </c>
    </row>
    <row r="23" spans="1:2" ht="15.75" x14ac:dyDescent="0.25">
      <c r="A23" s="1" t="s">
        <v>341</v>
      </c>
      <c r="B23" s="2" t="s">
        <v>344</v>
      </c>
    </row>
    <row r="24" spans="1:2" ht="15.75" x14ac:dyDescent="0.25">
      <c r="A24" s="1" t="s">
        <v>341</v>
      </c>
      <c r="B24" s="2" t="s">
        <v>345</v>
      </c>
    </row>
    <row r="25" spans="1:2" ht="15.75" x14ac:dyDescent="0.25">
      <c r="A25" s="1" t="s">
        <v>341</v>
      </c>
      <c r="B25" s="2" t="s">
        <v>346</v>
      </c>
    </row>
    <row r="26" spans="1:2" ht="15.75" x14ac:dyDescent="0.25">
      <c r="A26" s="1" t="s">
        <v>341</v>
      </c>
      <c r="B26" s="2" t="s">
        <v>347</v>
      </c>
    </row>
    <row r="27" spans="1:2" ht="15.75" x14ac:dyDescent="0.25">
      <c r="A27" s="1" t="s">
        <v>341</v>
      </c>
      <c r="B27" s="2" t="s">
        <v>348</v>
      </c>
    </row>
    <row r="28" spans="1:2" ht="15.75" x14ac:dyDescent="0.25">
      <c r="A28" s="1" t="s">
        <v>341</v>
      </c>
      <c r="B28" s="2" t="s">
        <v>349</v>
      </c>
    </row>
    <row r="29" spans="1:2" ht="15.75" x14ac:dyDescent="0.25">
      <c r="A29" s="1" t="s">
        <v>341</v>
      </c>
      <c r="B29" s="2" t="s">
        <v>350</v>
      </c>
    </row>
    <row r="30" spans="1:2" ht="15.75" x14ac:dyDescent="0.25">
      <c r="A30" s="1" t="s">
        <v>341</v>
      </c>
      <c r="B30" s="2" t="s">
        <v>351</v>
      </c>
    </row>
    <row r="31" spans="1:2" ht="15.75" x14ac:dyDescent="0.25">
      <c r="A31" s="1" t="s">
        <v>341</v>
      </c>
      <c r="B31" s="2" t="s">
        <v>352</v>
      </c>
    </row>
    <row r="32" spans="1:2" ht="15.75" x14ac:dyDescent="0.25">
      <c r="A32" s="1" t="s">
        <v>341</v>
      </c>
      <c r="B32" s="2" t="s">
        <v>353</v>
      </c>
    </row>
    <row r="33" spans="1:2" ht="15.75" x14ac:dyDescent="0.25">
      <c r="A33" s="1" t="s">
        <v>341</v>
      </c>
      <c r="B33" s="2" t="s">
        <v>354</v>
      </c>
    </row>
    <row r="34" spans="1:2" ht="15.75" x14ac:dyDescent="0.25">
      <c r="A34" s="1" t="s">
        <v>341</v>
      </c>
      <c r="B34" s="2" t="s">
        <v>355</v>
      </c>
    </row>
    <row r="35" spans="1:2" ht="15.75" x14ac:dyDescent="0.25">
      <c r="A35" s="1" t="s">
        <v>341</v>
      </c>
      <c r="B35" s="2" t="s">
        <v>356</v>
      </c>
    </row>
    <row r="36" spans="1:2" ht="15.75" x14ac:dyDescent="0.25">
      <c r="A36" s="1" t="s">
        <v>341</v>
      </c>
      <c r="B36" s="2" t="s">
        <v>357</v>
      </c>
    </row>
    <row r="37" spans="1:2" ht="15.75" x14ac:dyDescent="0.25">
      <c r="A37" s="1" t="s">
        <v>341</v>
      </c>
      <c r="B37" s="2" t="s">
        <v>358</v>
      </c>
    </row>
    <row r="38" spans="1:2" ht="15.75" x14ac:dyDescent="0.25">
      <c r="A38" s="1" t="s">
        <v>341</v>
      </c>
      <c r="B38" s="2" t="s">
        <v>359</v>
      </c>
    </row>
    <row r="39" spans="1:2" ht="15.75" x14ac:dyDescent="0.25">
      <c r="A39" s="1" t="s">
        <v>360</v>
      </c>
      <c r="B39" s="2" t="s">
        <v>361</v>
      </c>
    </row>
    <row r="40" spans="1:2" ht="15.75" x14ac:dyDescent="0.25">
      <c r="A40" s="1" t="s">
        <v>362</v>
      </c>
      <c r="B40" s="2" t="s">
        <v>363</v>
      </c>
    </row>
    <row r="41" spans="1:2" ht="15.75" x14ac:dyDescent="0.25">
      <c r="A41" s="1" t="s">
        <v>364</v>
      </c>
      <c r="B41" s="2" t="s">
        <v>365</v>
      </c>
    </row>
    <row r="42" spans="1:2" ht="15.75" x14ac:dyDescent="0.25">
      <c r="A42" s="1" t="s">
        <v>364</v>
      </c>
      <c r="B42" s="2" t="s">
        <v>365</v>
      </c>
    </row>
    <row r="43" spans="1:2" ht="15.75" x14ac:dyDescent="0.25">
      <c r="A43" s="1" t="s">
        <v>366</v>
      </c>
      <c r="B43" s="2" t="s">
        <v>367</v>
      </c>
    </row>
    <row r="44" spans="1:2" ht="15.75" x14ac:dyDescent="0.25">
      <c r="A44" s="1" t="s">
        <v>366</v>
      </c>
      <c r="B44" s="2" t="s">
        <v>367</v>
      </c>
    </row>
    <row r="45" spans="1:2" ht="15.75" x14ac:dyDescent="0.25">
      <c r="A45" s="1"/>
      <c r="B45" s="2"/>
    </row>
    <row r="46" spans="1:2" ht="15.75" x14ac:dyDescent="0.25">
      <c r="A46" s="1"/>
      <c r="B46" s="2"/>
    </row>
  </sheetData>
  <mergeCells count="2">
    <mergeCell ref="A1:B1"/>
    <mergeCell ref="A10:B10"/>
  </mergeCells>
  <pageMargins left="0.7" right="0.7" top="0.75" bottom="0.75" header="0.2" footer="0.2"/>
  <pageSetup fitToHeight="1000" orientation="landscape"/>
  <headerFooter>
    <oddHeader>&amp;C
Reporte de beneficiario mayo 2023&amp;LSistema de Información de la Gestión Financiera
Periodo:2023&amp;REG-002-DEFRD_15486870335180
14/06/2023 11:51:44
40221172329-SIGEF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EsNominaSueldo</vt:lpstr>
      <vt:lpstr>Definicion</vt:lpstr>
      <vt:lpstr>EsNominaSueldo!Títulos_a_imprimir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Jane Bernalys Villar Diaz</cp:lastModifiedBy>
  <cp:lastPrinted>2023-06-14T16:10:14Z</cp:lastPrinted>
  <dcterms:created xsi:type="dcterms:W3CDTF">2023-06-14T15:51:44Z</dcterms:created>
  <dcterms:modified xsi:type="dcterms:W3CDTF">2023-06-14T16:10:34Z</dcterms:modified>
</cp:coreProperties>
</file>