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ENERO 2024\"/>
    </mc:Choice>
  </mc:AlternateContent>
  <xr:revisionPtr revIDLastSave="0" documentId="13_ncr:1_{4955EA48-D5DD-4699-9531-F2FD944ED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Respaldo" sheetId="1" r:id="rId1"/>
  </sheets>
  <definedNames>
    <definedName name="_xlnm._FilterDatabase" localSheetId="0" hidden="1">TipoDocRespaldo!$F$9:$L$60</definedName>
    <definedName name="_xlnm.Print_Area" localSheetId="0">TipoDocRespaldo!$A$1:$L$56</definedName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0" i="1"/>
  <c r="I38" i="1"/>
  <c r="H38" i="1"/>
  <c r="J38" i="1" l="1"/>
</calcChain>
</file>

<file path=xl/sharedStrings.xml><?xml version="1.0" encoding="utf-8"?>
<sst xmlns="http://schemas.openxmlformats.org/spreadsheetml/2006/main" count="244" uniqueCount="152">
  <si>
    <t>Beneficiario</t>
  </si>
  <si>
    <t>COMPANIA DOMINICANA DE TELEFONOS C POR A</t>
  </si>
  <si>
    <t>MAPFRE Salud ARS, S.A.</t>
  </si>
  <si>
    <t>HUMANO SEGUROS S A</t>
  </si>
  <si>
    <t>SEGURO NACIONAL DE SALUD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</si>
  <si>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</si>
  <si>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</si>
  <si>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</si>
  <si>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</si>
  <si>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</si>
  <si>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</si>
  <si>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</si>
  <si>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</si>
  <si>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</si>
  <si>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</si>
  <si>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</si>
  <si>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</si>
  <si>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VALORES EN RD$</t>
  </si>
  <si>
    <t>LIC JOSE ERNESTO JIMENEZ</t>
  </si>
  <si>
    <t>DIRECTOR FINANCIERO, ISFODOSU</t>
  </si>
  <si>
    <t>WINDTELECOM S A</t>
  </si>
  <si>
    <t>Hermosillo Comercial, SRL</t>
  </si>
  <si>
    <t>INVERSIONES DLP, SRL</t>
  </si>
  <si>
    <t>25</t>
  </si>
  <si>
    <t>20</t>
  </si>
  <si>
    <t>11</t>
  </si>
  <si>
    <t>26</t>
  </si>
  <si>
    <t>27</t>
  </si>
  <si>
    <t>12</t>
  </si>
  <si>
    <t>24</t>
  </si>
  <si>
    <t>28</t>
  </si>
  <si>
    <t>29</t>
  </si>
  <si>
    <t>30</t>
  </si>
  <si>
    <t>32</t>
  </si>
  <si>
    <t>44</t>
  </si>
  <si>
    <t>46</t>
  </si>
  <si>
    <t>51</t>
  </si>
  <si>
    <t>53</t>
  </si>
  <si>
    <t>55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</si>
  <si>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</si>
  <si>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</si>
  <si>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</si>
  <si>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</si>
  <si>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</si>
  <si>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</si>
  <si>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</si>
  <si>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</si>
  <si>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</si>
  <si>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</si>
  <si>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</si>
  <si>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</si>
  <si>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</si>
  <si>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</si>
  <si>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</si>
  <si>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</si>
  <si>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</si>
  <si>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</si>
  <si>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</si>
  <si>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118</t>
  </si>
  <si>
    <t>120</t>
  </si>
  <si>
    <t>164</t>
  </si>
  <si>
    <t>167</t>
  </si>
  <si>
    <t>171</t>
  </si>
  <si>
    <t>173</t>
  </si>
  <si>
    <t>175</t>
  </si>
  <si>
    <t>178</t>
  </si>
  <si>
    <t>190</t>
  </si>
  <si>
    <t>192</t>
  </si>
  <si>
    <t>208</t>
  </si>
  <si>
    <t>215</t>
  </si>
  <si>
    <t>219</t>
  </si>
  <si>
    <t>221</t>
  </si>
  <si>
    <t>223</t>
  </si>
  <si>
    <t>225</t>
  </si>
  <si>
    <t>232</t>
  </si>
  <si>
    <t>235</t>
  </si>
  <si>
    <t>19/06/2023</t>
  </si>
  <si>
    <t>Tipo de Pago</t>
  </si>
  <si>
    <t>Libramiento</t>
  </si>
  <si>
    <t>27/06/2023</t>
  </si>
  <si>
    <t>22/09/2023</t>
  </si>
  <si>
    <t>26/09/2023</t>
  </si>
  <si>
    <t>SEGUROS UNIVERSAL C POR A</t>
  </si>
  <si>
    <t>GASOLINERA FRANCO BIDO SRL</t>
  </si>
  <si>
    <t>245</t>
  </si>
  <si>
    <t>25/10/2023</t>
  </si>
  <si>
    <t>06/10/2023</t>
  </si>
  <si>
    <t>24/11/2023</t>
  </si>
  <si>
    <t>15/11/2023</t>
  </si>
  <si>
    <t>13/11/2023</t>
  </si>
  <si>
    <t>08/11/2023</t>
  </si>
  <si>
    <t>14/11/2023</t>
  </si>
  <si>
    <t>Inversiones Jos &amp; Wil, SRL</t>
  </si>
  <si>
    <t xml:space="preserve">TOTALES </t>
  </si>
  <si>
    <t>Gregoria Del Rosario Ortiz Then</t>
  </si>
  <si>
    <t>Distribuidores Internacionales de Petróleo, SA</t>
  </si>
  <si>
    <t>Eventos Sonia &amp; Felix, SRL</t>
  </si>
  <si>
    <t>Otrojo EIRL</t>
  </si>
  <si>
    <t>Ranraiby Construcciones &amp; Servicios, SRL</t>
  </si>
  <si>
    <t>01/12/2023</t>
  </si>
  <si>
    <t>14/12/2023</t>
  </si>
  <si>
    <t>19/12/2023</t>
  </si>
  <si>
    <t>31/05/2023</t>
  </si>
  <si>
    <t>10/01/2024</t>
  </si>
  <si>
    <t>03/01/2024</t>
  </si>
  <si>
    <t>01/01/2024</t>
  </si>
  <si>
    <t>02/01/2024</t>
  </si>
  <si>
    <t>11/01/2024</t>
  </si>
  <si>
    <t>23/09/2023</t>
  </si>
  <si>
    <t>27/03/2023</t>
  </si>
  <si>
    <t>ANA MARIA PETRONILA HERNANDEZ PEGUERO</t>
  </si>
  <si>
    <t>REC-Pago relación de facturas anexas por legalización de documentos (ISFODOSU). Según Orden de compra ISFODOSU-2023-00143.</t>
  </si>
  <si>
    <t>REC-Pago factura NCF: B1500000155 d/f 14/11/2023, por adquisición de T-shirt y artículos para ser utilizados en la semana de la reforestación y semana educativa de la Rectoría y el Recinto EMH del ISFODOSU. Según Orden de compra 2023-00556. Pago único.</t>
  </si>
  <si>
    <t>NOLAZCO HIDALGO GUZMAN</t>
  </si>
  <si>
    <t>UM-Pago fact. NCF: B1500000120 d/f 13/11/2023, por servicios de notarización de 97 contratos de becas estudiantiles de este Recinto, octavo pago de la OR-2020-00092.</t>
  </si>
  <si>
    <t>COLLEGE ENTRANCE EXAMINATION BOARD</t>
  </si>
  <si>
    <t>REC-Pago factura CINV001064 d/f 31/5/2023, por aplic. pruebas de aptitud académicas para evaluar y seleccionar candidatos para la admisión a licenciatura. US$11,836.80. A una tasa de RD$56.9390, CI-0000389-2022.</t>
  </si>
  <si>
    <t xml:space="preserve">LUIS ALEJANDRO ANDUJAR </t>
  </si>
  <si>
    <t>REC-Pago factura NCF: B1500000121 d/f 25/10/2023, por servicios de acto de alguacil (ISFODOSU). Según Orden de compra ISFODOSU-2023-00133. Pago final.</t>
  </si>
  <si>
    <t>REC-Pago fact. NCF:E450000032826 d/f 10/01/2024, correspondiente a la cuenta 705001061, flotilla móvil, enero 2024</t>
  </si>
  <si>
    <t>REC-Pago fact. NCF:E450000032856 d/f 10/01/2024, correspondiente a la cuenta 711982560,central telefónica Rectoría con n/c E340002245697, enero 2024.</t>
  </si>
  <si>
    <t>REC-Pago factura NCF:E450000032898 d/f 10/01/2024, correspondiente a la cuenta 734699053, lineas Rectoría, enero 2024.</t>
  </si>
  <si>
    <t>REC-Pago relación de facturas, por seguro complementarios para empleados del ISFODOSU, mes de enero 2024.</t>
  </si>
  <si>
    <t>REC-Pago factura NCF:B1500004107 d/f 03/01/2024, por seguro complementario para empleados del ISFODOSU, mes de enero 2024 correspondiente al periodo 01/01/2024 hasta 31/01/2024.</t>
  </si>
  <si>
    <t>REC-Pago factura NCF:B1500029349 d/f 24/11/2023, por adquisición de tickets de combustible para la Rectoría del ISFODOSU, contrato BS-0011497-2023, pagos parciales.</t>
  </si>
  <si>
    <t>REC-Pago factura NCF:B1500031225 d/f 01/01/2024, menos n/c B0400485844 por seguro complementario para colaboradores del ISFODOSU y sus dependientes menos descuentos aplicados a los empleados, mes de enero 2024.</t>
  </si>
  <si>
    <t>REC-Pago factura NCF:B1500012233 d/f 02/01/2024, correspondiente a contrato de internet 100/10 MB de Rectoría, mes de enero 2024.</t>
  </si>
  <si>
    <t>REC-Pago factura NCF:B1500012254 d/f 11/01/2024, correspondiente a contrato de servicio de internet 50 MB del Recinto LNM, por un monto de USD$2,656.02 a una tasa de 58.9046, mes de enero 2024.</t>
  </si>
  <si>
    <t>EPH-Pago factura 00220544 con NCF: B1500002184 d/f 02/01/2024, por adquisición de tickets de combustibles para uso del Recinto, desde el recibo 5148 hasta el 5172, asignación de diciembre 2023, cierre de la orden 2023-00063.</t>
  </si>
  <si>
    <t>FEM-Pago relación de facturas anexas correspondiente a adquisición de alimentos para los estudiantes de este Recinto, 4to. pago del acto administrativo 06-2022.</t>
  </si>
  <si>
    <t>Dies Trading, SRL</t>
  </si>
  <si>
    <t>EMH-Pago factura NCF: B1500000581 d/f 19/12/2023, por adquisición de neumáticos para vehículos del Recinto. Según Orden de compra ISFODOSU-2023-00707.</t>
  </si>
  <si>
    <t>LNM-Pago factura NCF: B1500001415 d/f 01/12/2023, por adquisición de alimentos para los estudiantes del Recinto. según Orden de compra ISFODOSU-2023-00152. 2do Pago de la Orden.</t>
  </si>
  <si>
    <t>UM-Pago relación de facturas anexas por la adquisición de alimentos (frutas y verduras), para consumo de los estudiantes internos y semi-internos del Recinto. Según Orden de compra ISFODOSU-2022-00249. 10mo pago de la orden.</t>
  </si>
  <si>
    <t>UM-Pago relación de facturas por adquisición de lácteos y proteínas para consumo de los estudiantes de este Recinto, tercer pago de la OR-2023-00292.</t>
  </si>
  <si>
    <t>UM-Pago relación de facturas, por adquisición de alimentos para consumo de los estudiantes internos y semi-internos del Recinto. Según Orden de compra ISFODOSU-2023-00300.</t>
  </si>
  <si>
    <t>LNM-Pago factura NCF: B1500000616 d/f 23/09/2023, por servicio de catering para las diferentes actividades académica desarrollada en el Recinto. Según Orden de compra ISFODOSU-2023-00207. 4to pago de la orden.</t>
  </si>
  <si>
    <t>Sulima Import,  SRL</t>
  </si>
  <si>
    <t>FEM-Pago con NCF:B1500000264 d/f 27/06/2023, correspondiente a la compra de alimentos, 4to pago de la OR-2022-00406.</t>
  </si>
  <si>
    <t>FEM-Pago de fact- B1500000260 d/f 27/03/2023.</t>
  </si>
  <si>
    <t>REC-Pago factura NCF: B1500000025 d/f 8/11/2023, contratación de servicios fotográficos para las actividades realizadas en el ISFODOSU, OR-2022-00302, pago final.</t>
  </si>
  <si>
    <t>JVM-Pago factura NCF:B1500000285 d/f 19/06/2023, correspondiente a contratación de servicio de alimentación para diferentes actividades del  programa de inducción Recinto Juan Vicente Moscoso OR-2023-00231.</t>
  </si>
  <si>
    <t>REC-Pago factura NCF: B1500000019 d/f 22/09/2023, por servicio de catering para las actividades del Diplomado de Liderazgo Pedagógico en Pedernales. según Orden de compra ISFODOSU-2023-00392, Pago único.</t>
  </si>
  <si>
    <t>REC-pago factura NCF:B1500010834 d/f 14/12/2023, menos nota de crédito, correspondiente a la contratación de seguro complementario para colaboradores del ISFODOSU y sus dependientes, mes de enero 2024.</t>
  </si>
  <si>
    <t>Pagado</t>
  </si>
  <si>
    <t>31/01/2024</t>
  </si>
  <si>
    <t>30/01/2024</t>
  </si>
  <si>
    <t>18/01/2024</t>
  </si>
  <si>
    <t>17/01/2024</t>
  </si>
  <si>
    <t>26/01/2024</t>
  </si>
  <si>
    <t>Corresp. Enero 2024</t>
  </si>
  <si>
    <t>PAGO A PROVEEDORES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</si>
</sst>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3" borderId="3" xfId="1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15" fontId="11" fillId="3" borderId="0" xfId="0" applyNumberFormat="1" applyFont="1" applyFill="1" applyAlignment="1">
      <alignment horizontal="center" vertical="center" wrapText="1"/>
    </xf>
    <xf numFmtId="49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43" fontId="8" fillId="3" borderId="0" xfId="0" applyNumberFormat="1" applyFont="1" applyFill="1" applyAlignment="1">
      <alignment horizontal="center" vertical="center" wrapText="1"/>
    </xf>
    <xf numFmtId="14" fontId="9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3" fontId="9" fillId="4" borderId="0" xfId="0" applyNumberFormat="1" applyFont="1" applyFill="1" applyAlignment="1">
      <alignment horizontal="left" vertical="center"/>
    </xf>
    <xf numFmtId="43" fontId="10" fillId="4" borderId="0" xfId="1" applyFont="1" applyFill="1" applyBorder="1" applyAlignment="1">
      <alignment horizontal="center" vertical="center" wrapText="1"/>
    </xf>
    <xf numFmtId="43" fontId="8" fillId="4" borderId="0" xfId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left" vertical="center"/>
    </xf>
    <xf numFmtId="49" fontId="10" fillId="4" borderId="4" xfId="0" applyNumberFormat="1" applyFont="1" applyFill="1" applyBorder="1" applyAlignment="1">
      <alignment horizontal="center" vertical="center"/>
    </xf>
    <xf numFmtId="15" fontId="8" fillId="4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15" fontId="10" fillId="3" borderId="4" xfId="0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00F6D633-AC7E-45F4-A1B3-DAD82095C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5917205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L61" totalsRowCount="1" headerRowDxfId="28" dataDxfId="26" headerRowBorderDxfId="27" tableBorderDxfId="25" totalsRowBorderDxfId="24">
  <autoFilter ref="A9:L60" xr:uid="{00000000-0009-0000-0100-000002000000}"/>
  <sortState xmlns:xlrd2="http://schemas.microsoft.com/office/spreadsheetml/2017/richdata2" ref="A10:L109">
    <sortCondition ref="C9:C109"/>
  </sortState>
  <tableColumns count="12">
    <tableColumn id="5" xr3:uid="{00000000-0010-0000-0000-000005000000}" name="No." dataDxfId="23" totalsRowDxfId="22"/>
    <tableColumn id="3" xr3:uid="{FA29A6D8-346F-4DF8-9F73-A39A0C131AA6}" name="Tipo de Pago" dataDxfId="21" totalsRowDxfId="20"/>
    <tableColumn id="24" xr3:uid="{00000000-0010-0000-0000-000018000000}" name="Fecha de Documento" dataDxfId="19" totalsRowDxfId="18"/>
    <tableColumn id="2" xr3:uid="{00000000-0010-0000-0000-000002000000}" name="No. De Documento de Pago" dataDxfId="17" totalsRowDxfId="16"/>
    <tableColumn id="13" xr3:uid="{00000000-0010-0000-0000-00000D000000}" name="Fecha de la Factura" dataDxfId="15" totalsRowDxfId="14"/>
    <tableColumn id="1" xr3:uid="{00000000-0010-0000-0000-000001000000}" name="Beneficiario" dataDxfId="13" totalsRowDxfId="12"/>
    <tableColumn id="12" xr3:uid="{00000000-0010-0000-0000-00000C000000}" name="Concepto" dataDxfId="11" totalsRowDxfId="10"/>
    <tableColumn id="20" xr3:uid="{00000000-0010-0000-0000-000014000000}" name="Monto Facturado DOP" dataDxfId="9" totalsRowDxfId="8"/>
    <tableColumn id="21" xr3:uid="{00000000-0010-0000-0000-000015000000}" name="Monto Pagado DOP" dataDxfId="7" totalsRowDxfId="6"/>
    <tableColumn id="22" xr3:uid="{00000000-0010-0000-0000-000016000000}" name="Monto Pendiente DOP" dataDxfId="5" totalsRowDxfId="4">
      <calculatedColumnFormula>+Tabla2[[#This Row],[Monto Facturado DOP]]-Tabla2[[#This Row],[Monto Pagado DOP]]</calculatedColumnFormula>
    </tableColumn>
    <tableColumn id="23" xr3:uid="{00000000-0010-0000-0000-000017000000}" name="Estado" dataDxfId="3" totalsRowDxfId="2"/>
    <tableColumn id="6" xr3:uid="{00000000-0010-0000-0000-000006000000}" name="Fecha estimada de Pago" dataDxfId="1" totalsRowDxfId="0">
      <calculatedColumnFormula>+Tabla2[[#This Row],[Fecha de Documento]]+15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view="pageBreakPreview" topLeftCell="A36" zoomScaleNormal="100" zoomScaleSheetLayoutView="100" workbookViewId="0">
      <selection activeCell="I45" sqref="I45"/>
    </sheetView>
  </sheetViews>
  <sheetFormatPr baseColWidth="10" defaultColWidth="9.140625" defaultRowHeight="15" x14ac:dyDescent="0.25"/>
  <cols>
    <col min="1" max="2" width="12.42578125" style="5" customWidth="1"/>
    <col min="3" max="3" width="16.42578125" style="5" customWidth="1"/>
    <col min="4" max="4" width="20.42578125" style="5" customWidth="1"/>
    <col min="5" max="5" width="23.42578125" style="5" customWidth="1"/>
    <col min="6" max="6" width="24.140625" style="5" customWidth="1"/>
    <col min="7" max="7" width="28.85546875" style="5" customWidth="1"/>
    <col min="8" max="8" width="31" style="5" customWidth="1"/>
    <col min="9" max="9" width="27.7109375" style="5" customWidth="1"/>
    <col min="10" max="11" width="12.42578125" style="5" customWidth="1"/>
    <col min="12" max="12" width="19.42578125" style="5" customWidth="1"/>
    <col min="13" max="13" width="9.140625" style="5"/>
    <col min="14" max="14" width="24.85546875" style="5" customWidth="1"/>
    <col min="15" max="15" width="23.42578125" style="5" customWidth="1"/>
    <col min="16" max="16" width="23.7109375" style="5" customWidth="1"/>
    <col min="17" max="17" width="17.5703125" style="5" bestFit="1" customWidth="1"/>
    <col min="18" max="18" width="23.42578125" style="6" customWidth="1"/>
    <col min="19" max="16384" width="9.140625" style="5"/>
  </cols>
  <sheetData>
    <row r="1" spans="1:12" s="10" customFormat="1" ht="18.75" x14ac:dyDescent="0.3">
      <c r="A1" s="7"/>
      <c r="B1" s="7"/>
      <c r="C1" s="7"/>
      <c r="D1" s="7"/>
      <c r="E1" s="7"/>
      <c r="F1" s="7"/>
      <c r="G1" s="7"/>
      <c r="H1" s="8"/>
      <c r="I1" s="8"/>
      <c r="J1" s="8"/>
      <c r="K1" s="7"/>
      <c r="L1" s="9"/>
    </row>
    <row r="2" spans="1:12" s="10" customFormat="1" ht="18.75" x14ac:dyDescent="0.3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9"/>
    </row>
    <row r="3" spans="1:12" s="10" customFormat="1" ht="18.75" x14ac:dyDescent="0.3">
      <c r="A3" s="7"/>
      <c r="B3" s="7"/>
      <c r="C3" s="7"/>
      <c r="D3" s="7"/>
      <c r="E3" s="7"/>
      <c r="F3" s="7"/>
      <c r="G3" s="7"/>
      <c r="H3" s="8"/>
      <c r="I3" s="8"/>
      <c r="J3" s="8"/>
      <c r="K3" s="7"/>
      <c r="L3" s="9"/>
    </row>
    <row r="4" spans="1:12" s="10" customFormat="1" ht="18.75" x14ac:dyDescent="0.3">
      <c r="A4" s="7"/>
      <c r="B4" s="7"/>
      <c r="C4" s="7"/>
      <c r="D4" s="7"/>
      <c r="E4" s="7"/>
      <c r="F4" s="7"/>
      <c r="G4" s="7"/>
      <c r="H4" s="8"/>
      <c r="I4" s="8"/>
      <c r="J4" s="8"/>
      <c r="K4" s="7"/>
      <c r="L4" s="9"/>
    </row>
    <row r="5" spans="1:12" s="10" customFormat="1" ht="18.75" x14ac:dyDescent="0.3">
      <c r="A5" s="47" t="s">
        <v>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s="10" customFormat="1" ht="18.75" x14ac:dyDescent="0.3">
      <c r="A6" s="47" t="s">
        <v>151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s="10" customFormat="1" ht="18.75" x14ac:dyDescent="0.3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10" customFormat="1" ht="18.75" x14ac:dyDescent="0.3">
      <c r="A8" s="12" t="s">
        <v>150</v>
      </c>
      <c r="B8" s="12"/>
      <c r="C8" s="7"/>
      <c r="D8" s="7"/>
      <c r="E8" s="7"/>
      <c r="F8" s="7"/>
      <c r="G8" s="7"/>
      <c r="H8" s="8"/>
      <c r="I8" s="8"/>
      <c r="J8" s="8"/>
      <c r="K8" s="13" t="s">
        <v>16</v>
      </c>
      <c r="L8" s="11">
        <v>45331</v>
      </c>
    </row>
    <row r="9" spans="1:12" s="18" customFormat="1" ht="47.25" x14ac:dyDescent="0.25">
      <c r="A9" s="1" t="s">
        <v>5</v>
      </c>
      <c r="B9" s="1" t="s">
        <v>77</v>
      </c>
      <c r="C9" s="1" t="s">
        <v>6</v>
      </c>
      <c r="D9" s="1" t="s">
        <v>7</v>
      </c>
      <c r="E9" s="1" t="s">
        <v>8</v>
      </c>
      <c r="F9" s="1" t="s">
        <v>0</v>
      </c>
      <c r="G9" s="1" t="s">
        <v>9</v>
      </c>
      <c r="H9" s="2" t="s">
        <v>10</v>
      </c>
      <c r="I9" s="3" t="s">
        <v>11</v>
      </c>
      <c r="J9" s="3" t="s">
        <v>12</v>
      </c>
      <c r="K9" s="3" t="s">
        <v>13</v>
      </c>
      <c r="L9" s="4" t="s">
        <v>14</v>
      </c>
    </row>
    <row r="10" spans="1:12" s="18" customFormat="1" ht="78.75" x14ac:dyDescent="0.25">
      <c r="A10" s="14" t="s">
        <v>39</v>
      </c>
      <c r="B10" s="28" t="s">
        <v>78</v>
      </c>
      <c r="C10" s="15" t="s">
        <v>145</v>
      </c>
      <c r="D10" s="14" t="s">
        <v>69</v>
      </c>
      <c r="E10" s="15" t="s">
        <v>81</v>
      </c>
      <c r="F10" s="16" t="s">
        <v>110</v>
      </c>
      <c r="G10" s="14" t="s">
        <v>111</v>
      </c>
      <c r="H10" s="19">
        <v>74311.679999999993</v>
      </c>
      <c r="I10" s="19">
        <v>74311.679999999993</v>
      </c>
      <c r="J10" s="17">
        <f>+Tabla2[[#This Row],[Monto Facturado DOP]]-Tabla2[[#This Row],[Monto Pagado DOP]]</f>
        <v>0</v>
      </c>
      <c r="K10" s="17" t="s">
        <v>144</v>
      </c>
      <c r="L10" s="15">
        <f>+Tabla2[[#This Row],[Fecha de Documento]]+15</f>
        <v>45337</v>
      </c>
    </row>
    <row r="11" spans="1:12" s="18" customFormat="1" ht="157.5" x14ac:dyDescent="0.25">
      <c r="A11" s="14" t="s">
        <v>40</v>
      </c>
      <c r="B11" s="14" t="s">
        <v>78</v>
      </c>
      <c r="C11" s="15" t="s">
        <v>145</v>
      </c>
      <c r="D11" s="14" t="s">
        <v>75</v>
      </c>
      <c r="E11" s="15" t="s">
        <v>91</v>
      </c>
      <c r="F11" s="16" t="s">
        <v>94</v>
      </c>
      <c r="G11" s="14" t="s">
        <v>112</v>
      </c>
      <c r="H11" s="19">
        <v>156241.44</v>
      </c>
      <c r="I11" s="19">
        <v>156241.44</v>
      </c>
      <c r="J11" s="17">
        <f>+Tabla2[[#This Row],[Monto Facturado DOP]]-Tabla2[[#This Row],[Monto Pagado DOP]]</f>
        <v>0</v>
      </c>
      <c r="K11" s="17" t="s">
        <v>144</v>
      </c>
      <c r="L11" s="15">
        <f>+Tabla2[[#This Row],[Fecha de Documento]]+15</f>
        <v>45337</v>
      </c>
    </row>
    <row r="12" spans="1:12" s="18" customFormat="1" ht="110.25" x14ac:dyDescent="0.25">
      <c r="A12" s="14" t="s">
        <v>41</v>
      </c>
      <c r="B12" s="14" t="s">
        <v>78</v>
      </c>
      <c r="C12" s="15" t="s">
        <v>145</v>
      </c>
      <c r="D12" s="14" t="s">
        <v>74</v>
      </c>
      <c r="E12" s="15" t="s">
        <v>89</v>
      </c>
      <c r="F12" s="16" t="s">
        <v>113</v>
      </c>
      <c r="G12" s="14" t="s">
        <v>114</v>
      </c>
      <c r="H12" s="19">
        <v>114460</v>
      </c>
      <c r="I12" s="19">
        <v>114460</v>
      </c>
      <c r="J12" s="17">
        <f>+Tabla2[[#This Row],[Monto Facturado DOP]]-Tabla2[[#This Row],[Monto Pagado DOP]]</f>
        <v>0</v>
      </c>
      <c r="K12" s="17" t="s">
        <v>144</v>
      </c>
      <c r="L12" s="15">
        <f>+Tabla2[[#This Row],[Fecha de Documento]]+15</f>
        <v>45337</v>
      </c>
    </row>
    <row r="13" spans="1:12" s="18" customFormat="1" ht="141.75" x14ac:dyDescent="0.25">
      <c r="A13" s="14" t="s">
        <v>42</v>
      </c>
      <c r="B13" s="14" t="s">
        <v>78</v>
      </c>
      <c r="C13" s="15" t="s">
        <v>146</v>
      </c>
      <c r="D13" s="14" t="s">
        <v>63</v>
      </c>
      <c r="E13" s="15" t="s">
        <v>102</v>
      </c>
      <c r="F13" s="16" t="s">
        <v>115</v>
      </c>
      <c r="G13" s="14" t="s">
        <v>116</v>
      </c>
      <c r="H13" s="19">
        <v>510010.93</v>
      </c>
      <c r="I13" s="19">
        <v>510010.93</v>
      </c>
      <c r="J13" s="17">
        <f>+Tabla2[[#This Row],[Monto Facturado DOP]]-Tabla2[[#This Row],[Monto Pagado DOP]]</f>
        <v>0</v>
      </c>
      <c r="K13" s="17" t="s">
        <v>144</v>
      </c>
      <c r="L13" s="15">
        <f>+Tabla2[[#This Row],[Fecha de Documento]]+15</f>
        <v>45336</v>
      </c>
    </row>
    <row r="14" spans="1:12" s="18" customFormat="1" ht="94.5" x14ac:dyDescent="0.25">
      <c r="A14" s="14" t="s">
        <v>43</v>
      </c>
      <c r="B14" s="14" t="s">
        <v>78</v>
      </c>
      <c r="C14" s="15" t="s">
        <v>146</v>
      </c>
      <c r="D14" s="14" t="s">
        <v>65</v>
      </c>
      <c r="E14" s="15" t="s">
        <v>85</v>
      </c>
      <c r="F14" s="16" t="s">
        <v>117</v>
      </c>
      <c r="G14" s="14" t="s">
        <v>118</v>
      </c>
      <c r="H14" s="19">
        <v>23364</v>
      </c>
      <c r="I14" s="19">
        <v>23364</v>
      </c>
      <c r="J14" s="17">
        <f>+Tabla2[[#This Row],[Monto Facturado DOP]]-Tabla2[[#This Row],[Monto Pagado DOP]]</f>
        <v>0</v>
      </c>
      <c r="K14" s="17" t="s">
        <v>144</v>
      </c>
      <c r="L14" s="15">
        <f>+Tabla2[[#This Row],[Fecha de Documento]]+15</f>
        <v>45336</v>
      </c>
    </row>
    <row r="15" spans="1:12" s="18" customFormat="1" ht="78.75" x14ac:dyDescent="0.25">
      <c r="A15" s="14" t="s">
        <v>44</v>
      </c>
      <c r="B15" s="14" t="s">
        <v>78</v>
      </c>
      <c r="C15" s="15" t="s">
        <v>147</v>
      </c>
      <c r="D15" s="14" t="s">
        <v>36</v>
      </c>
      <c r="E15" s="15" t="s">
        <v>103</v>
      </c>
      <c r="F15" s="16" t="s">
        <v>1</v>
      </c>
      <c r="G15" s="14" t="s">
        <v>119</v>
      </c>
      <c r="H15" s="19">
        <v>481391.09</v>
      </c>
      <c r="I15" s="19">
        <v>481391.09</v>
      </c>
      <c r="J15" s="17">
        <f>+Tabla2[[#This Row],[Monto Facturado DOP]]-Tabla2[[#This Row],[Monto Pagado DOP]]</f>
        <v>0</v>
      </c>
      <c r="K15" s="17" t="s">
        <v>144</v>
      </c>
      <c r="L15" s="15">
        <f>+Tabla2[[#This Row],[Fecha de Documento]]+15</f>
        <v>45324</v>
      </c>
    </row>
    <row r="16" spans="1:12" s="18" customFormat="1" ht="94.5" x14ac:dyDescent="0.25">
      <c r="A16" s="14" t="s">
        <v>45</v>
      </c>
      <c r="B16" s="14" t="s">
        <v>78</v>
      </c>
      <c r="C16" s="15" t="s">
        <v>147</v>
      </c>
      <c r="D16" s="14" t="s">
        <v>37</v>
      </c>
      <c r="E16" s="15" t="s">
        <v>103</v>
      </c>
      <c r="F16" s="16" t="s">
        <v>1</v>
      </c>
      <c r="G16" s="14" t="s">
        <v>120</v>
      </c>
      <c r="H16" s="19">
        <v>1761463.02</v>
      </c>
      <c r="I16" s="19">
        <v>1761463.02</v>
      </c>
      <c r="J16" s="17">
        <f>+Tabla2[[#This Row],[Monto Facturado DOP]]-Tabla2[[#This Row],[Monto Pagado DOP]]</f>
        <v>0</v>
      </c>
      <c r="K16" s="17" t="s">
        <v>144</v>
      </c>
      <c r="L16" s="15">
        <f>+Tabla2[[#This Row],[Fecha de Documento]]+15</f>
        <v>45324</v>
      </c>
    </row>
    <row r="17" spans="1:12" s="18" customFormat="1" ht="78.75" x14ac:dyDescent="0.25">
      <c r="A17" s="14" t="s">
        <v>46</v>
      </c>
      <c r="B17" s="14" t="s">
        <v>78</v>
      </c>
      <c r="C17" s="15" t="s">
        <v>147</v>
      </c>
      <c r="D17" s="14" t="s">
        <v>38</v>
      </c>
      <c r="E17" s="15" t="s">
        <v>103</v>
      </c>
      <c r="F17" s="16" t="s">
        <v>1</v>
      </c>
      <c r="G17" s="14" t="s">
        <v>121</v>
      </c>
      <c r="H17" s="19">
        <v>32224.400000000001</v>
      </c>
      <c r="I17" s="19">
        <v>32224.400000000001</v>
      </c>
      <c r="J17" s="17">
        <f>+Tabla2[[#This Row],[Monto Facturado DOP]]-Tabla2[[#This Row],[Monto Pagado DOP]]</f>
        <v>0</v>
      </c>
      <c r="K17" s="17" t="s">
        <v>144</v>
      </c>
      <c r="L17" s="15">
        <f>+Tabla2[[#This Row],[Fecha de Documento]]+15</f>
        <v>45324</v>
      </c>
    </row>
    <row r="18" spans="1:12" s="18" customFormat="1" ht="78.75" x14ac:dyDescent="0.25">
      <c r="A18" s="14" t="s">
        <v>47</v>
      </c>
      <c r="B18" s="14" t="s">
        <v>78</v>
      </c>
      <c r="C18" s="15" t="s">
        <v>148</v>
      </c>
      <c r="D18" s="14" t="s">
        <v>32</v>
      </c>
      <c r="E18" s="15" t="s">
        <v>101</v>
      </c>
      <c r="F18" s="16" t="s">
        <v>82</v>
      </c>
      <c r="G18" s="14" t="s">
        <v>122</v>
      </c>
      <c r="H18" s="19">
        <v>173918</v>
      </c>
      <c r="I18" s="19">
        <v>173918</v>
      </c>
      <c r="J18" s="17">
        <f>+Tabla2[[#This Row],[Monto Facturado DOP]]-Tabla2[[#This Row],[Monto Pagado DOP]]</f>
        <v>0</v>
      </c>
      <c r="K18" s="17" t="s">
        <v>144</v>
      </c>
      <c r="L18" s="15">
        <f>+Tabla2[[#This Row],[Fecha de Documento]]+15</f>
        <v>45323</v>
      </c>
    </row>
    <row r="19" spans="1:12" s="18" customFormat="1" ht="126" x14ac:dyDescent="0.25">
      <c r="A19" s="14" t="s">
        <v>48</v>
      </c>
      <c r="B19" s="14" t="s">
        <v>78</v>
      </c>
      <c r="C19" s="15" t="s">
        <v>148</v>
      </c>
      <c r="D19" s="14" t="s">
        <v>26</v>
      </c>
      <c r="E19" s="15" t="s">
        <v>104</v>
      </c>
      <c r="F19" s="16" t="s">
        <v>2</v>
      </c>
      <c r="G19" s="14" t="s">
        <v>123</v>
      </c>
      <c r="H19" s="19">
        <v>185038.09</v>
      </c>
      <c r="I19" s="19">
        <v>185038.09</v>
      </c>
      <c r="J19" s="17">
        <f>+Tabla2[[#This Row],[Monto Facturado DOP]]-Tabla2[[#This Row],[Monto Pagado DOP]]</f>
        <v>0</v>
      </c>
      <c r="K19" s="17" t="s">
        <v>144</v>
      </c>
      <c r="L19" s="15">
        <f>+Tabla2[[#This Row],[Fecha de Documento]]+15</f>
        <v>45323</v>
      </c>
    </row>
    <row r="20" spans="1:12" s="18" customFormat="1" ht="110.25" x14ac:dyDescent="0.25">
      <c r="A20" s="14" t="s">
        <v>25</v>
      </c>
      <c r="B20" s="14" t="s">
        <v>78</v>
      </c>
      <c r="C20" s="15" t="s">
        <v>149</v>
      </c>
      <c r="D20" s="14" t="s">
        <v>59</v>
      </c>
      <c r="E20" s="15" t="s">
        <v>87</v>
      </c>
      <c r="F20" s="16" t="s">
        <v>95</v>
      </c>
      <c r="G20" s="14" t="s">
        <v>124</v>
      </c>
      <c r="H20" s="19">
        <v>950000</v>
      </c>
      <c r="I20" s="19">
        <v>950000</v>
      </c>
      <c r="J20" s="17">
        <f>+Tabla2[[#This Row],[Monto Facturado DOP]]-Tabla2[[#This Row],[Monto Pagado DOP]]</f>
        <v>0</v>
      </c>
      <c r="K20" s="17" t="s">
        <v>144</v>
      </c>
      <c r="L20" s="15">
        <f>+Tabla2[[#This Row],[Fecha de Documento]]+15</f>
        <v>45332</v>
      </c>
    </row>
    <row r="21" spans="1:12" s="18" customFormat="1" ht="157.5" x14ac:dyDescent="0.25">
      <c r="A21" s="14" t="s">
        <v>28</v>
      </c>
      <c r="B21" s="14" t="s">
        <v>78</v>
      </c>
      <c r="C21" s="15" t="s">
        <v>148</v>
      </c>
      <c r="D21" s="14" t="s">
        <v>33</v>
      </c>
      <c r="E21" s="15" t="s">
        <v>105</v>
      </c>
      <c r="F21" s="16" t="s">
        <v>3</v>
      </c>
      <c r="G21" s="14" t="s">
        <v>125</v>
      </c>
      <c r="H21" s="19">
        <v>544355.29</v>
      </c>
      <c r="I21" s="19">
        <v>544355.29</v>
      </c>
      <c r="J21" s="17">
        <f>+Tabla2[[#This Row],[Monto Facturado DOP]]-Tabla2[[#This Row],[Monto Pagado DOP]]</f>
        <v>0</v>
      </c>
      <c r="K21" s="17" t="s">
        <v>144</v>
      </c>
      <c r="L21" s="15">
        <f>+Tabla2[[#This Row],[Fecha de Documento]]+15</f>
        <v>45323</v>
      </c>
    </row>
    <row r="22" spans="1:12" s="18" customFormat="1" ht="94.5" x14ac:dyDescent="0.25">
      <c r="A22" s="14" t="s">
        <v>49</v>
      </c>
      <c r="B22" s="14" t="s">
        <v>78</v>
      </c>
      <c r="C22" s="15" t="s">
        <v>147</v>
      </c>
      <c r="D22" s="14" t="s">
        <v>35</v>
      </c>
      <c r="E22" s="15" t="s">
        <v>106</v>
      </c>
      <c r="F22" s="16" t="s">
        <v>20</v>
      </c>
      <c r="G22" s="14" t="s">
        <v>126</v>
      </c>
      <c r="H22" s="19">
        <v>17615.689999999999</v>
      </c>
      <c r="I22" s="19">
        <v>17615.689999999999</v>
      </c>
      <c r="J22" s="17">
        <f>+Tabla2[[#This Row],[Monto Facturado DOP]]-Tabla2[[#This Row],[Monto Pagado DOP]]</f>
        <v>0</v>
      </c>
      <c r="K22" s="17" t="s">
        <v>144</v>
      </c>
      <c r="L22" s="15">
        <f>+Tabla2[[#This Row],[Fecha de Documento]]+15</f>
        <v>45324</v>
      </c>
    </row>
    <row r="23" spans="1:12" s="18" customFormat="1" ht="126" x14ac:dyDescent="0.25">
      <c r="A23" s="14" t="s">
        <v>50</v>
      </c>
      <c r="B23" s="14" t="s">
        <v>78</v>
      </c>
      <c r="C23" s="15" t="s">
        <v>147</v>
      </c>
      <c r="D23" s="14" t="s">
        <v>34</v>
      </c>
      <c r="E23" s="15" t="s">
        <v>107</v>
      </c>
      <c r="F23" s="16" t="s">
        <v>20</v>
      </c>
      <c r="G23" s="14" t="s">
        <v>127</v>
      </c>
      <c r="H23" s="19">
        <v>156451.79999999999</v>
      </c>
      <c r="I23" s="19">
        <v>156451.79999999999</v>
      </c>
      <c r="J23" s="17">
        <f>+Tabla2[[#This Row],[Monto Facturado DOP]]-Tabla2[[#This Row],[Monto Pagado DOP]]</f>
        <v>0</v>
      </c>
      <c r="K23" s="17" t="s">
        <v>144</v>
      </c>
      <c r="L23" s="15">
        <f>+Tabla2[[#This Row],[Fecha de Documento]]+15</f>
        <v>45324</v>
      </c>
    </row>
    <row r="24" spans="1:12" s="18" customFormat="1" ht="126" x14ac:dyDescent="0.25">
      <c r="A24" s="14" t="s">
        <v>51</v>
      </c>
      <c r="B24" s="14" t="s">
        <v>78</v>
      </c>
      <c r="C24" s="15" t="s">
        <v>149</v>
      </c>
      <c r="D24" s="14" t="s">
        <v>58</v>
      </c>
      <c r="E24" s="15" t="s">
        <v>106</v>
      </c>
      <c r="F24" s="16" t="s">
        <v>83</v>
      </c>
      <c r="G24" s="14" t="s">
        <v>128</v>
      </c>
      <c r="H24" s="19">
        <v>118200</v>
      </c>
      <c r="I24" s="19">
        <v>118200</v>
      </c>
      <c r="J24" s="17">
        <f>+Tabla2[[#This Row],[Monto Facturado DOP]]-Tabla2[[#This Row],[Monto Pagado DOP]]</f>
        <v>0</v>
      </c>
      <c r="K24" s="17" t="s">
        <v>144</v>
      </c>
      <c r="L24" s="15">
        <f>+Tabla2[[#This Row],[Fecha de Documento]]+15</f>
        <v>45332</v>
      </c>
    </row>
    <row r="25" spans="1:12" s="18" customFormat="1" ht="94.5" x14ac:dyDescent="0.25">
      <c r="A25" s="14" t="s">
        <v>52</v>
      </c>
      <c r="B25" s="14" t="s">
        <v>78</v>
      </c>
      <c r="C25" s="15" t="s">
        <v>145</v>
      </c>
      <c r="D25" s="14" t="s">
        <v>66</v>
      </c>
      <c r="E25" s="15" t="s">
        <v>86</v>
      </c>
      <c r="F25" s="16" t="s">
        <v>21</v>
      </c>
      <c r="G25" s="14" t="s">
        <v>129</v>
      </c>
      <c r="H25" s="19">
        <v>134460</v>
      </c>
      <c r="I25" s="19">
        <v>134460</v>
      </c>
      <c r="J25" s="17">
        <f>+Tabla2[[#This Row],[Monto Facturado DOP]]-Tabla2[[#This Row],[Monto Pagado DOP]]</f>
        <v>0</v>
      </c>
      <c r="K25" s="17" t="s">
        <v>144</v>
      </c>
      <c r="L25" s="15">
        <f>+Tabla2[[#This Row],[Fecha de Documento]]+15</f>
        <v>45337</v>
      </c>
    </row>
    <row r="26" spans="1:12" s="18" customFormat="1" ht="94.5" x14ac:dyDescent="0.25">
      <c r="A26" s="14" t="s">
        <v>53</v>
      </c>
      <c r="B26" s="14" t="s">
        <v>78</v>
      </c>
      <c r="C26" s="15" t="s">
        <v>145</v>
      </c>
      <c r="D26" s="14" t="s">
        <v>71</v>
      </c>
      <c r="E26" s="15" t="s">
        <v>101</v>
      </c>
      <c r="F26" s="16" t="s">
        <v>130</v>
      </c>
      <c r="G26" s="14" t="s">
        <v>131</v>
      </c>
      <c r="H26" s="19">
        <v>164492</v>
      </c>
      <c r="I26" s="19">
        <v>164492</v>
      </c>
      <c r="J26" s="17">
        <f>+Tabla2[[#This Row],[Monto Facturado DOP]]-Tabla2[[#This Row],[Monto Pagado DOP]]</f>
        <v>0</v>
      </c>
      <c r="K26" s="17" t="s">
        <v>144</v>
      </c>
      <c r="L26" s="15">
        <f>+Tabla2[[#This Row],[Fecha de Documento]]+15</f>
        <v>45337</v>
      </c>
    </row>
    <row r="27" spans="1:12" s="18" customFormat="1" ht="110.25" x14ac:dyDescent="0.25">
      <c r="A27" s="14" t="s">
        <v>54</v>
      </c>
      <c r="B27" s="14" t="s">
        <v>78</v>
      </c>
      <c r="C27" s="15" t="s">
        <v>146</v>
      </c>
      <c r="D27" s="14" t="s">
        <v>64</v>
      </c>
      <c r="E27" s="15" t="s">
        <v>99</v>
      </c>
      <c r="F27" s="16" t="s">
        <v>22</v>
      </c>
      <c r="G27" s="14" t="s">
        <v>132</v>
      </c>
      <c r="H27" s="19">
        <v>57420</v>
      </c>
      <c r="I27" s="19">
        <v>57420</v>
      </c>
      <c r="J27" s="17">
        <f>+Tabla2[[#This Row],[Monto Facturado DOP]]-Tabla2[[#This Row],[Monto Pagado DOP]]</f>
        <v>0</v>
      </c>
      <c r="K27" s="17" t="s">
        <v>144</v>
      </c>
      <c r="L27" s="15">
        <f>+Tabla2[[#This Row],[Fecha de Documento]]+15</f>
        <v>45336</v>
      </c>
    </row>
    <row r="28" spans="1:12" s="18" customFormat="1" ht="141.75" x14ac:dyDescent="0.25">
      <c r="A28" s="14" t="s">
        <v>55</v>
      </c>
      <c r="B28" s="14" t="s">
        <v>78</v>
      </c>
      <c r="C28" s="15" t="s">
        <v>145</v>
      </c>
      <c r="D28" s="14" t="s">
        <v>73</v>
      </c>
      <c r="E28" s="15" t="s">
        <v>99</v>
      </c>
      <c r="F28" s="16" t="s">
        <v>22</v>
      </c>
      <c r="G28" s="14" t="s">
        <v>133</v>
      </c>
      <c r="H28" s="19">
        <v>16887.5</v>
      </c>
      <c r="I28" s="19">
        <v>16887.5</v>
      </c>
      <c r="J28" s="17">
        <f>+Tabla2[[#This Row],[Monto Facturado DOP]]-Tabla2[[#This Row],[Monto Pagado DOP]]</f>
        <v>0</v>
      </c>
      <c r="K28" s="17" t="s">
        <v>144</v>
      </c>
      <c r="L28" s="15">
        <f>+Tabla2[[#This Row],[Fecha de Documento]]+15</f>
        <v>45337</v>
      </c>
    </row>
    <row r="29" spans="1:12" s="18" customFormat="1" ht="138" customHeight="1" x14ac:dyDescent="0.25">
      <c r="A29" s="14" t="s">
        <v>24</v>
      </c>
      <c r="B29" s="14" t="s">
        <v>78</v>
      </c>
      <c r="C29" s="15" t="s">
        <v>146</v>
      </c>
      <c r="D29" s="14" t="s">
        <v>60</v>
      </c>
      <c r="E29" s="15" t="s">
        <v>88</v>
      </c>
      <c r="F29" s="16" t="s">
        <v>22</v>
      </c>
      <c r="G29" s="14" t="s">
        <v>134</v>
      </c>
      <c r="H29" s="19">
        <v>118312.9</v>
      </c>
      <c r="I29" s="19">
        <v>118312.9</v>
      </c>
      <c r="J29" s="17">
        <f>+Tabla2[[#This Row],[Monto Facturado DOP]]-Tabla2[[#This Row],[Monto Pagado DOP]]</f>
        <v>0</v>
      </c>
      <c r="K29" s="17" t="s">
        <v>144</v>
      </c>
      <c r="L29" s="15">
        <f>+Tabla2[[#This Row],[Fecha de Documento]]+15</f>
        <v>45336</v>
      </c>
    </row>
    <row r="30" spans="1:12" s="18" customFormat="1" ht="110.25" x14ac:dyDescent="0.25">
      <c r="A30" s="14" t="s">
        <v>56</v>
      </c>
      <c r="B30" s="14" t="s">
        <v>78</v>
      </c>
      <c r="C30" s="15" t="s">
        <v>145</v>
      </c>
      <c r="D30" s="14" t="s">
        <v>70</v>
      </c>
      <c r="E30" s="15" t="s">
        <v>88</v>
      </c>
      <c r="F30" s="16" t="s">
        <v>22</v>
      </c>
      <c r="G30" s="14" t="s">
        <v>135</v>
      </c>
      <c r="H30" s="19">
        <v>64488.25</v>
      </c>
      <c r="I30" s="19">
        <v>64488.25</v>
      </c>
      <c r="J30" s="17">
        <f>+Tabla2[[#This Row],[Monto Facturado DOP]]-Tabla2[[#This Row],[Monto Pagado DOP]]</f>
        <v>0</v>
      </c>
      <c r="K30" s="17" t="s">
        <v>144</v>
      </c>
      <c r="L30" s="15">
        <f>+Tabla2[[#This Row],[Fecha de Documento]]+15</f>
        <v>45337</v>
      </c>
    </row>
    <row r="31" spans="1:12" s="18" customFormat="1" ht="126" x14ac:dyDescent="0.25">
      <c r="A31" s="14" t="s">
        <v>57</v>
      </c>
      <c r="B31" s="14" t="s">
        <v>78</v>
      </c>
      <c r="C31" s="15" t="s">
        <v>146</v>
      </c>
      <c r="D31" s="14" t="s">
        <v>61</v>
      </c>
      <c r="E31" s="15" t="s">
        <v>108</v>
      </c>
      <c r="F31" s="16" t="s">
        <v>96</v>
      </c>
      <c r="G31" s="14" t="s">
        <v>136</v>
      </c>
      <c r="H31" s="19">
        <v>18585</v>
      </c>
      <c r="I31" s="19">
        <v>18585</v>
      </c>
      <c r="J31" s="17">
        <f>+Tabla2[[#This Row],[Monto Facturado DOP]]-Tabla2[[#This Row],[Monto Pagado DOP]]</f>
        <v>0</v>
      </c>
      <c r="K31" s="17" t="s">
        <v>144</v>
      </c>
      <c r="L31" s="15">
        <f>+Tabla2[[#This Row],[Fecha de Documento]]+15</f>
        <v>45336</v>
      </c>
    </row>
    <row r="32" spans="1:12" s="18" customFormat="1" ht="78.75" x14ac:dyDescent="0.25">
      <c r="A32" s="14" t="s">
        <v>29</v>
      </c>
      <c r="B32" s="14" t="s">
        <v>78</v>
      </c>
      <c r="C32" s="15" t="s">
        <v>145</v>
      </c>
      <c r="D32" s="14" t="s">
        <v>67</v>
      </c>
      <c r="E32" s="15" t="s">
        <v>79</v>
      </c>
      <c r="F32" s="16" t="s">
        <v>137</v>
      </c>
      <c r="G32" s="14" t="s">
        <v>138</v>
      </c>
      <c r="H32" s="19">
        <v>116680</v>
      </c>
      <c r="I32" s="19">
        <v>116680</v>
      </c>
      <c r="J32" s="17">
        <f>+Tabla2[[#This Row],[Monto Facturado DOP]]-Tabla2[[#This Row],[Monto Pagado DOP]]</f>
        <v>0</v>
      </c>
      <c r="K32" s="17" t="s">
        <v>144</v>
      </c>
      <c r="L32" s="15">
        <f>+Tabla2[[#This Row],[Fecha de Documento]]+15</f>
        <v>45337</v>
      </c>
    </row>
    <row r="33" spans="1:22" s="18" customFormat="1" ht="31.5" x14ac:dyDescent="0.25">
      <c r="A33" s="14" t="s">
        <v>23</v>
      </c>
      <c r="B33" s="14" t="s">
        <v>78</v>
      </c>
      <c r="C33" s="15" t="s">
        <v>145</v>
      </c>
      <c r="D33" s="14" t="s">
        <v>68</v>
      </c>
      <c r="E33" s="15" t="s">
        <v>109</v>
      </c>
      <c r="F33" s="16" t="s">
        <v>137</v>
      </c>
      <c r="G33" s="14" t="s">
        <v>139</v>
      </c>
      <c r="H33" s="19">
        <v>2749</v>
      </c>
      <c r="I33" s="19">
        <v>2749</v>
      </c>
      <c r="J33" s="17">
        <f>+Tabla2[[#This Row],[Monto Facturado DOP]]-Tabla2[[#This Row],[Monto Pagado DOP]]</f>
        <v>0</v>
      </c>
      <c r="K33" s="17" t="s">
        <v>144</v>
      </c>
      <c r="L33" s="15">
        <f>+Tabla2[[#This Row],[Fecha de Documento]]+15</f>
        <v>45337</v>
      </c>
    </row>
    <row r="34" spans="1:22" s="18" customFormat="1" ht="110.25" x14ac:dyDescent="0.25">
      <c r="A34" s="14" t="s">
        <v>26</v>
      </c>
      <c r="B34" s="14" t="s">
        <v>78</v>
      </c>
      <c r="C34" s="15" t="s">
        <v>145</v>
      </c>
      <c r="D34" s="14" t="s">
        <v>72</v>
      </c>
      <c r="E34" s="15" t="s">
        <v>90</v>
      </c>
      <c r="F34" s="16" t="s">
        <v>97</v>
      </c>
      <c r="G34" s="14" t="s">
        <v>140</v>
      </c>
      <c r="H34" s="19">
        <v>51788.76</v>
      </c>
      <c r="I34" s="19">
        <v>51788.76</v>
      </c>
      <c r="J34" s="17">
        <f>+Tabla2[[#This Row],[Monto Facturado DOP]]-Tabla2[[#This Row],[Monto Pagado DOP]]</f>
        <v>0</v>
      </c>
      <c r="K34" s="17" t="s">
        <v>144</v>
      </c>
      <c r="L34" s="15">
        <f>+Tabla2[[#This Row],[Fecha de Documento]]+15</f>
        <v>45337</v>
      </c>
    </row>
    <row r="35" spans="1:22" s="18" customFormat="1" ht="126" x14ac:dyDescent="0.25">
      <c r="A35" s="14" t="s">
        <v>27</v>
      </c>
      <c r="B35" s="14" t="s">
        <v>78</v>
      </c>
      <c r="C35" s="15" t="s">
        <v>145</v>
      </c>
      <c r="D35" s="14" t="s">
        <v>84</v>
      </c>
      <c r="E35" s="15" t="s">
        <v>76</v>
      </c>
      <c r="F35" s="16" t="s">
        <v>98</v>
      </c>
      <c r="G35" s="14" t="s">
        <v>141</v>
      </c>
      <c r="H35" s="19">
        <v>1085364</v>
      </c>
      <c r="I35" s="19">
        <v>1085364</v>
      </c>
      <c r="J35" s="17">
        <f>+Tabla2[[#This Row],[Monto Facturado DOP]]-Tabla2[[#This Row],[Monto Pagado DOP]]</f>
        <v>0</v>
      </c>
      <c r="K35" s="17" t="s">
        <v>144</v>
      </c>
      <c r="L35" s="15">
        <f>+Tabla2[[#This Row],[Fecha de Documento]]+15</f>
        <v>45337</v>
      </c>
    </row>
    <row r="36" spans="1:22" s="18" customFormat="1" ht="126" x14ac:dyDescent="0.25">
      <c r="A36" s="14" t="s">
        <v>30</v>
      </c>
      <c r="B36" s="14" t="s">
        <v>78</v>
      </c>
      <c r="C36" s="15" t="s">
        <v>146</v>
      </c>
      <c r="D36" s="14" t="s">
        <v>62</v>
      </c>
      <c r="E36" s="15" t="s">
        <v>80</v>
      </c>
      <c r="F36" s="16" t="s">
        <v>92</v>
      </c>
      <c r="G36" s="14" t="s">
        <v>142</v>
      </c>
      <c r="H36" s="19">
        <v>436600</v>
      </c>
      <c r="I36" s="19">
        <v>436600</v>
      </c>
      <c r="J36" s="17">
        <f>+Tabla2[[#This Row],[Monto Facturado DOP]]-Tabla2[[#This Row],[Monto Pagado DOP]]</f>
        <v>0</v>
      </c>
      <c r="K36" s="17" t="s">
        <v>144</v>
      </c>
      <c r="L36" s="15">
        <f>+Tabla2[[#This Row],[Fecha de Documento]]+15</f>
        <v>45336</v>
      </c>
    </row>
    <row r="37" spans="1:22" s="18" customFormat="1" ht="141.75" x14ac:dyDescent="0.25">
      <c r="A37" s="14" t="s">
        <v>31</v>
      </c>
      <c r="B37" s="14" t="s">
        <v>78</v>
      </c>
      <c r="C37" s="15" t="s">
        <v>148</v>
      </c>
      <c r="D37" s="14" t="s">
        <v>29</v>
      </c>
      <c r="E37" s="15" t="s">
        <v>100</v>
      </c>
      <c r="F37" s="16" t="s">
        <v>4</v>
      </c>
      <c r="G37" s="14" t="s">
        <v>143</v>
      </c>
      <c r="H37" s="19">
        <v>690610.2</v>
      </c>
      <c r="I37" s="19">
        <v>690610.2</v>
      </c>
      <c r="J37" s="17">
        <f>+Tabla2[[#This Row],[Monto Facturado DOP]]-Tabla2[[#This Row],[Monto Pagado DOP]]</f>
        <v>0</v>
      </c>
      <c r="K37" s="17" t="s">
        <v>144</v>
      </c>
      <c r="L37" s="15">
        <f>+Tabla2[[#This Row],[Fecha de Documento]]+15</f>
        <v>45323</v>
      </c>
    </row>
    <row r="38" spans="1:22" s="20" customFormat="1" ht="18.75" x14ac:dyDescent="0.25">
      <c r="A38" s="41" t="s">
        <v>93</v>
      </c>
      <c r="B38" s="40"/>
      <c r="C38" s="34"/>
      <c r="D38" s="35"/>
      <c r="E38" s="35"/>
      <c r="F38" s="36"/>
      <c r="G38" s="36"/>
      <c r="H38" s="37">
        <f>SUBTOTAL(109,H10:H37)</f>
        <v>8257483.040000001</v>
      </c>
      <c r="I38" s="37">
        <f>SUBTOTAL(109,I10:I37)</f>
        <v>8257483.040000001</v>
      </c>
      <c r="J38" s="38">
        <f>+Tabla2[[#This Row],[Monto Facturado DOP]]-Tabla2[[#This Row],[Monto Pagado DOP]]</f>
        <v>0</v>
      </c>
      <c r="K38" s="39"/>
      <c r="L38" s="42"/>
      <c r="V38" s="21"/>
    </row>
    <row r="39" spans="1:22" ht="15.75" x14ac:dyDescent="0.25">
      <c r="A39" s="29"/>
      <c r="B39" s="22"/>
      <c r="C39" s="30"/>
      <c r="D39" s="29"/>
      <c r="E39" s="30"/>
      <c r="F39" s="29"/>
      <c r="G39" s="29"/>
      <c r="H39" s="31"/>
      <c r="I39" s="32"/>
      <c r="J39" s="32"/>
      <c r="K39" s="25"/>
      <c r="L39" s="23"/>
      <c r="R39" s="27"/>
    </row>
    <row r="40" spans="1:22" ht="15.75" x14ac:dyDescent="0.25">
      <c r="A40" s="29"/>
      <c r="B40" s="22"/>
      <c r="C40" s="30"/>
      <c r="D40" s="29"/>
      <c r="E40" s="30"/>
      <c r="F40" s="29"/>
      <c r="G40" s="29"/>
      <c r="H40" s="31"/>
      <c r="I40" s="32"/>
      <c r="J40" s="32"/>
      <c r="K40" s="25"/>
      <c r="L40" s="23"/>
      <c r="R40" s="27"/>
    </row>
    <row r="41" spans="1:22" ht="15.75" x14ac:dyDescent="0.25">
      <c r="A41" s="29"/>
      <c r="B41" s="22"/>
      <c r="C41" s="30"/>
      <c r="D41" s="29"/>
      <c r="E41" s="30"/>
      <c r="F41" s="29"/>
      <c r="G41" s="29"/>
      <c r="H41" s="31"/>
      <c r="I41" s="32"/>
      <c r="J41" s="32"/>
      <c r="K41" s="25"/>
      <c r="L41" s="23"/>
      <c r="R41" s="27"/>
    </row>
    <row r="42" spans="1:22" ht="15.75" x14ac:dyDescent="0.25">
      <c r="A42" s="29"/>
      <c r="B42" s="22"/>
      <c r="C42" s="30"/>
      <c r="D42" s="29"/>
      <c r="E42" s="30"/>
      <c r="F42" s="29"/>
      <c r="G42" s="29"/>
      <c r="H42" s="31"/>
      <c r="I42" s="32"/>
      <c r="J42" s="32"/>
      <c r="K42" s="25"/>
      <c r="L42" s="23"/>
      <c r="R42" s="27"/>
    </row>
    <row r="43" spans="1:22" ht="15.75" x14ac:dyDescent="0.25">
      <c r="A43" s="29"/>
      <c r="B43" s="22"/>
      <c r="C43" s="30"/>
      <c r="D43" s="29"/>
      <c r="E43" s="30"/>
      <c r="F43" s="29"/>
      <c r="G43" s="29"/>
      <c r="H43" s="31"/>
      <c r="I43" s="32"/>
      <c r="J43" s="32"/>
      <c r="K43" s="25"/>
      <c r="L43" s="23"/>
      <c r="R43" s="27"/>
    </row>
    <row r="44" spans="1:22" ht="15.75" x14ac:dyDescent="0.25">
      <c r="A44" s="29"/>
      <c r="B44" s="22"/>
      <c r="C44" s="30"/>
      <c r="D44" s="29"/>
      <c r="E44" s="30"/>
      <c r="F44" s="29"/>
      <c r="G44" s="29"/>
      <c r="H44" s="31"/>
      <c r="I44" s="32"/>
      <c r="J44" s="32"/>
      <c r="K44" s="25"/>
      <c r="L44" s="23"/>
      <c r="R44" s="27"/>
    </row>
    <row r="45" spans="1:22" ht="15.75" x14ac:dyDescent="0.25">
      <c r="A45" s="29"/>
      <c r="B45" s="22"/>
      <c r="C45" s="30"/>
      <c r="D45" s="29"/>
      <c r="E45" s="30"/>
      <c r="F45" s="29"/>
      <c r="G45" s="29"/>
      <c r="H45" s="31"/>
      <c r="I45" s="32"/>
      <c r="J45" s="32"/>
      <c r="K45" s="25"/>
      <c r="L45" s="23"/>
      <c r="R45" s="27"/>
    </row>
    <row r="46" spans="1:22" ht="15.75" x14ac:dyDescent="0.25">
      <c r="A46" s="22"/>
      <c r="B46" s="22"/>
      <c r="C46" s="23"/>
      <c r="D46" s="22"/>
      <c r="E46" s="23"/>
      <c r="F46" s="22"/>
      <c r="G46" s="22"/>
      <c r="H46" s="24"/>
      <c r="I46" s="25"/>
      <c r="J46" s="25"/>
      <c r="K46" s="25"/>
      <c r="L46" s="23"/>
    </row>
    <row r="47" spans="1:22" ht="15.75" x14ac:dyDescent="0.25">
      <c r="A47" s="22"/>
      <c r="B47" s="22"/>
      <c r="C47" s="23"/>
      <c r="D47" s="22"/>
      <c r="E47" s="26"/>
      <c r="F47" s="22"/>
      <c r="G47" s="22"/>
      <c r="H47" s="24"/>
      <c r="I47" s="25"/>
      <c r="J47" s="25"/>
      <c r="K47" s="25"/>
      <c r="L47" s="23"/>
    </row>
    <row r="48" spans="1:22" ht="15.75" x14ac:dyDescent="0.25">
      <c r="A48" s="29"/>
      <c r="B48" s="22"/>
      <c r="C48" s="30"/>
      <c r="D48" s="29"/>
      <c r="E48" s="30"/>
      <c r="F48" s="29"/>
      <c r="G48" s="29"/>
      <c r="H48" s="31"/>
      <c r="I48" s="32"/>
      <c r="J48" s="32"/>
      <c r="K48" s="25"/>
      <c r="L48" s="23"/>
      <c r="R48" s="27"/>
    </row>
    <row r="49" spans="1:18" ht="15.75" x14ac:dyDescent="0.25">
      <c r="A49" s="29"/>
      <c r="B49" s="22"/>
      <c r="C49" s="30"/>
      <c r="D49" s="29"/>
      <c r="E49" s="30"/>
      <c r="F49" s="29"/>
      <c r="G49" s="29"/>
      <c r="H49" s="31"/>
      <c r="I49" s="32"/>
      <c r="J49" s="32"/>
      <c r="K49" s="25"/>
      <c r="L49" s="23"/>
      <c r="R49" s="27"/>
    </row>
    <row r="50" spans="1:18" ht="15.75" x14ac:dyDescent="0.25">
      <c r="A50" s="29"/>
      <c r="B50" s="22"/>
      <c r="C50" s="30"/>
      <c r="D50" s="29"/>
      <c r="E50" s="30"/>
      <c r="F50" s="29"/>
      <c r="G50" s="29"/>
      <c r="H50" s="31"/>
      <c r="I50" s="32"/>
      <c r="J50" s="32"/>
      <c r="K50" s="25"/>
      <c r="L50" s="23"/>
      <c r="R50" s="27"/>
    </row>
    <row r="51" spans="1:18" ht="15.75" x14ac:dyDescent="0.25">
      <c r="A51" s="29"/>
      <c r="B51" s="22"/>
      <c r="C51" s="30"/>
      <c r="D51" s="29"/>
      <c r="E51" s="30"/>
      <c r="F51" s="29"/>
      <c r="G51" s="29"/>
      <c r="H51" s="31"/>
      <c r="I51" s="32"/>
      <c r="J51" s="32"/>
      <c r="K51" s="25"/>
      <c r="L51" s="23"/>
      <c r="R51" s="27"/>
    </row>
    <row r="52" spans="1:18" ht="15.75" x14ac:dyDescent="0.25">
      <c r="A52" s="29"/>
      <c r="B52" s="22"/>
      <c r="C52" s="30"/>
      <c r="D52" s="29"/>
      <c r="E52" s="30"/>
      <c r="F52" s="29"/>
      <c r="G52" s="29"/>
      <c r="H52" s="31"/>
      <c r="I52" s="32"/>
      <c r="J52" s="32"/>
      <c r="K52" s="25"/>
      <c r="L52" s="23"/>
      <c r="R52" s="27"/>
    </row>
    <row r="53" spans="1:18" ht="15.75" x14ac:dyDescent="0.25">
      <c r="A53" s="29"/>
      <c r="B53" s="22"/>
      <c r="C53" s="30"/>
      <c r="D53" s="29"/>
      <c r="E53" s="30"/>
      <c r="F53" s="43"/>
      <c r="G53" s="44" t="s">
        <v>18</v>
      </c>
      <c r="H53" s="45"/>
      <c r="I53" s="32"/>
      <c r="J53" s="32"/>
      <c r="K53" s="25"/>
      <c r="L53" s="23"/>
      <c r="R53" s="27"/>
    </row>
    <row r="54" spans="1:18" ht="15.75" x14ac:dyDescent="0.25">
      <c r="A54" s="29"/>
      <c r="B54" s="22"/>
      <c r="C54" s="30"/>
      <c r="D54" s="29"/>
      <c r="E54" s="30"/>
      <c r="F54" s="29"/>
      <c r="G54" s="46" t="s">
        <v>19</v>
      </c>
      <c r="H54" s="31"/>
      <c r="I54" s="32"/>
      <c r="J54" s="32"/>
      <c r="K54" s="25"/>
      <c r="L54" s="23"/>
      <c r="R54" s="27"/>
    </row>
    <row r="55" spans="1:18" ht="15.75" x14ac:dyDescent="0.25">
      <c r="A55" s="29"/>
      <c r="B55" s="22"/>
      <c r="C55" s="30"/>
      <c r="D55" s="29"/>
      <c r="E55" s="30"/>
      <c r="F55" s="29"/>
      <c r="G55" s="29"/>
      <c r="H55" s="31"/>
      <c r="I55" s="32"/>
      <c r="J55" s="32"/>
      <c r="K55" s="25"/>
      <c r="L55" s="23"/>
      <c r="R55" s="27"/>
    </row>
    <row r="56" spans="1:18" ht="15.75" x14ac:dyDescent="0.25">
      <c r="A56" s="29"/>
      <c r="B56" s="22"/>
      <c r="C56" s="30"/>
      <c r="D56" s="29"/>
      <c r="E56" s="30"/>
      <c r="F56" s="29"/>
      <c r="G56" s="29"/>
      <c r="H56" s="31"/>
      <c r="I56" s="32"/>
      <c r="J56" s="32"/>
      <c r="K56" s="25"/>
      <c r="L56" s="23"/>
      <c r="R56" s="27"/>
    </row>
    <row r="57" spans="1:18" ht="15.75" x14ac:dyDescent="0.25">
      <c r="A57" s="29"/>
      <c r="B57" s="22"/>
      <c r="C57" s="30"/>
      <c r="D57" s="29"/>
      <c r="E57" s="30"/>
      <c r="F57" s="29"/>
      <c r="G57" s="29"/>
      <c r="H57" s="31"/>
      <c r="I57" s="32"/>
      <c r="J57" s="32"/>
      <c r="K57" s="25"/>
      <c r="L57" s="23"/>
      <c r="R57" s="27"/>
    </row>
    <row r="58" spans="1:18" ht="15.75" x14ac:dyDescent="0.25">
      <c r="A58" s="29"/>
      <c r="B58" s="22"/>
      <c r="C58" s="30"/>
      <c r="D58" s="29"/>
      <c r="E58" s="30"/>
      <c r="F58" s="29"/>
      <c r="G58" s="29"/>
      <c r="H58" s="31"/>
      <c r="I58" s="32"/>
      <c r="J58" s="32"/>
      <c r="K58" s="25"/>
      <c r="L58" s="23"/>
      <c r="R58" s="27"/>
    </row>
    <row r="59" spans="1:18" ht="15.75" x14ac:dyDescent="0.25">
      <c r="A59" s="29"/>
      <c r="B59" s="22"/>
      <c r="C59" s="30"/>
      <c r="D59" s="29"/>
      <c r="E59" s="30"/>
      <c r="F59" s="29"/>
      <c r="G59" s="29"/>
      <c r="H59" s="31"/>
      <c r="I59" s="32"/>
      <c r="J59" s="32"/>
      <c r="K59" s="25"/>
      <c r="L59" s="23"/>
      <c r="R59" s="27"/>
    </row>
    <row r="60" spans="1:18" ht="15.75" x14ac:dyDescent="0.25">
      <c r="A60" s="29"/>
      <c r="B60" s="22"/>
      <c r="C60" s="30"/>
      <c r="D60" s="29"/>
      <c r="E60" s="30"/>
      <c r="F60" s="29"/>
      <c r="G60" s="29"/>
      <c r="H60" s="31"/>
      <c r="I60" s="32"/>
      <c r="J60" s="32"/>
      <c r="K60" s="25"/>
      <c r="L60" s="23"/>
      <c r="R60" s="27"/>
    </row>
    <row r="61" spans="1:18" ht="15.75" x14ac:dyDescent="0.25">
      <c r="A61" s="22"/>
      <c r="B61" s="22"/>
      <c r="C61" s="23"/>
      <c r="D61" s="22"/>
      <c r="E61" s="23"/>
      <c r="F61" s="22"/>
      <c r="G61" s="22"/>
      <c r="H61" s="22"/>
      <c r="I61" s="33"/>
      <c r="J61" s="33"/>
      <c r="K61" s="33"/>
      <c r="L61" s="23"/>
      <c r="R61" s="27"/>
    </row>
    <row r="62" spans="1:18" ht="15.75" x14ac:dyDescent="0.25">
      <c r="A62" s="22"/>
      <c r="B62" s="22"/>
      <c r="C62" s="23"/>
      <c r="D62" s="22"/>
      <c r="E62" s="23"/>
      <c r="F62" s="22"/>
      <c r="G62" s="22"/>
      <c r="H62" s="24"/>
      <c r="I62" s="25"/>
      <c r="J62" s="25"/>
      <c r="K62" s="25"/>
      <c r="L62" s="23"/>
      <c r="R62" s="27"/>
    </row>
    <row r="63" spans="1:18" x14ac:dyDescent="0.25">
      <c r="R63" s="27"/>
    </row>
  </sheetData>
  <mergeCells count="3">
    <mergeCell ref="A5:L5"/>
    <mergeCell ref="A6:L6"/>
    <mergeCell ref="A7:L7"/>
  </mergeCells>
  <phoneticPr fontId="2" type="noConversion"/>
  <printOptions horizontalCentered="1"/>
  <pageMargins left="0.31496062992125984" right="0.31496062992125984" top="0.35433070866141736" bottom="0.35433070866141736" header="0.19685039370078741" footer="0.19685039370078741"/>
  <pageSetup scale="41" fitToHeight="0" orientation="portrait" r:id="rId1"/>
  <headerFoot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TipoDocRespaldo</vt:lpstr>
      <vt:lpstr>TipoDocRespaldo!Área_de_impresión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2024-02-09T19:19:44Z</cp:lastPrinted>
  <dcterms:created xsi:type="dcterms:W3CDTF">2023-01-18T19:10:56Z</dcterms:created>
  <dcterms:modified xsi:type="dcterms:W3CDTF">2024-02-09T19:20:08Z</dcterms:modified>
</cp:coreProperties>
</file>