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9951CB5F-84B4-4E90-8E2B-B0BD6BE41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poDocBeneficiario" sheetId="1" r:id="rId1"/>
  </sheets>
  <definedNames>
    <definedName name="_xlnm.Print_Area" localSheetId="0">TipoDocBeneficiario!$A$1:$L$164</definedName>
    <definedName name="_xlnm.Print_Titles" localSheetId="0">TipoDocBeneficiario!$10:$10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H152" i="1"/>
  <c r="I11" i="1" l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 l="1"/>
  <c r="J11" i="1"/>
  <c r="J152" i="1" s="1"/>
</calcChain>
</file>

<file path=xl/sharedStrings.xml><?xml version="1.0" encoding="utf-8"?>
<sst xmlns="http://schemas.openxmlformats.org/spreadsheetml/2006/main" count="974" uniqueCount="441">
  <si>
    <t>Beneficiario</t>
  </si>
  <si>
    <t>14/04/2025</t>
  </si>
  <si>
    <t>ANA MARIA PETRONILA HERNANDEZ PEGUERO</t>
  </si>
  <si>
    <t>14/03/2025</t>
  </si>
  <si>
    <t>08/04/2025</t>
  </si>
  <si>
    <t>21/04/2025</t>
  </si>
  <si>
    <t>07/03/2025</t>
  </si>
  <si>
    <t>07/04/2025</t>
  </si>
  <si>
    <t>15/04/2025</t>
  </si>
  <si>
    <t>22/04/2025</t>
  </si>
  <si>
    <t>16/04/2025</t>
  </si>
  <si>
    <t>11/03/2025</t>
  </si>
  <si>
    <t>23/04/2025</t>
  </si>
  <si>
    <t>MANUEL ANTONIO ROSARIO ALMANZAR</t>
  </si>
  <si>
    <t>09/04/2025</t>
  </si>
  <si>
    <t>DAMIAN MIGUEL ANGEL TAVERAS REYES</t>
  </si>
  <si>
    <t>COMPANIA DOMINICANA DE TELEFONOS C POR A</t>
  </si>
  <si>
    <t>10/04/2025</t>
  </si>
  <si>
    <t>SEGUROS UNIVERSAL C POR A</t>
  </si>
  <si>
    <t>25/04/2025</t>
  </si>
  <si>
    <t>Planeta Azul, SA</t>
  </si>
  <si>
    <t>20/03/2025</t>
  </si>
  <si>
    <t>Servicies Travel, SRL</t>
  </si>
  <si>
    <t>11/04/2025</t>
  </si>
  <si>
    <t>Trovasa Hand Wash, SRL</t>
  </si>
  <si>
    <t>05/03/2025</t>
  </si>
  <si>
    <t>03/04/2025</t>
  </si>
  <si>
    <t>Tropigas Dominicana, SRL</t>
  </si>
  <si>
    <t>02/04/2025</t>
  </si>
  <si>
    <t>MAPFRE Salud ARS, S.A.</t>
  </si>
  <si>
    <t>01/04/2025</t>
  </si>
  <si>
    <t>JARDIN ILUSIONES S A</t>
  </si>
  <si>
    <t>24/04/2025</t>
  </si>
  <si>
    <t>HUMANO SEGUROS S A</t>
  </si>
  <si>
    <t>WINDTELECOM S A</t>
  </si>
  <si>
    <t>Centro de Frenos David, SRL</t>
  </si>
  <si>
    <t>Servicios Empresariales Canaan, SRL</t>
  </si>
  <si>
    <t>Hermosillo Comercial, SRL</t>
  </si>
  <si>
    <t>28/04/2025</t>
  </si>
  <si>
    <t>RQD Higienicos, SRL</t>
  </si>
  <si>
    <t>Empresas Miltin, SRL</t>
  </si>
  <si>
    <t>Difo Eléctromecanica, SRL</t>
  </si>
  <si>
    <t>25/02/2025</t>
  </si>
  <si>
    <t>International Jakson Servic, SRL</t>
  </si>
  <si>
    <t>Procomer, SRL</t>
  </si>
  <si>
    <t>Neoagro, SRL</t>
  </si>
  <si>
    <t>DI Part, Partes y Mecánica Diesel, SRL</t>
  </si>
  <si>
    <t>VASQUEZ REPUESTOS Y SERVICIOS PARA AUTOS, SRL</t>
  </si>
  <si>
    <t>DISTRIBUIDORA PDS, SRL</t>
  </si>
  <si>
    <t>COMERCIALIZADORA LANIPSE, SRL</t>
  </si>
  <si>
    <t>AGROGLOBAL EXPORT E IMPORT, SRL</t>
  </si>
  <si>
    <t>Lufisa Comercial, SRL</t>
  </si>
  <si>
    <t>Comercial Benzan Herrera, SRL</t>
  </si>
  <si>
    <t>Aura Cebilon Dominicana, SRL</t>
  </si>
  <si>
    <t>Ta Bueno Cafetería, SRL</t>
  </si>
  <si>
    <t>Comercial Pérez Luciano, SRL</t>
  </si>
  <si>
    <t>REC-Pago factura NCF: B1500000163 d/f 04/02/2025, por adquisición de material gastable de oficina (papel bond de hilo blanco y crema), según OR-ISFODOSU-2025-00010, pago único.</t>
  </si>
  <si>
    <t>Suplimade Comercial, SRL</t>
  </si>
  <si>
    <t>29/04/2025</t>
  </si>
  <si>
    <t>Slyking Group SRL</t>
  </si>
  <si>
    <t>1955 General Business, Bienes y Servicios, SRL</t>
  </si>
  <si>
    <t>Solvalmen, SRL</t>
  </si>
  <si>
    <t>APPETITUSRD, SRL</t>
  </si>
  <si>
    <t>Grupo Garcel, SRL</t>
  </si>
  <si>
    <t>Sube Tecnologies And Services SRL</t>
  </si>
  <si>
    <t>AFS Intercultura, INC</t>
  </si>
  <si>
    <t>OFICINA DE COORDINACION PRESIDENCIAL</t>
  </si>
  <si>
    <t>SEGURO NACIONAL DE SALUD</t>
  </si>
  <si>
    <t>Libramiento</t>
  </si>
  <si>
    <t>INSTITUTO SUPERIOR DE FORMACION DOCENTE SALOME UREÑA</t>
  </si>
  <si>
    <t>VALORES EN RD$</t>
  </si>
  <si>
    <t>Fecha de creación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</si>
  <si>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</si>
  <si>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</si>
  <si>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</si>
  <si>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</si>
  <si>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</si>
  <si>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</si>
  <si>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</si>
  <si>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</si>
  <si>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</si>
  <si>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</si>
  <si>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</si>
  <si>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TOTALES</t>
  </si>
  <si>
    <t>Completado</t>
  </si>
  <si>
    <t>STEPHANY MICHELLE GARCIA PEREZ</t>
  </si>
  <si>
    <t>GABRIELA GARCIA GOMEZ</t>
  </si>
  <si>
    <t>OLGUITA GARCIA MARTE</t>
  </si>
  <si>
    <t>DONNY ELIZABETH MENDEZ VALDEZ</t>
  </si>
  <si>
    <t>ROSA MARLEN JIMENEZ DE LOS SANTOS</t>
  </si>
  <si>
    <t>ODALINI M. MARTINEZ TORRES DE MINAYA</t>
  </si>
  <si>
    <t>Cheque</t>
  </si>
  <si>
    <t>N/A</t>
  </si>
  <si>
    <t>LIC JOSE ERNESTO JIMENEZ</t>
  </si>
  <si>
    <t>DIRECTOR FINANCIERO, ISFODOSU</t>
  </si>
  <si>
    <t>PAGO A PROVEEDORES AL 31 DE MAYO 2025</t>
  </si>
  <si>
    <t>Corresp.Mayo  2025</t>
  </si>
  <si>
    <t>16/05/2025</t>
  </si>
  <si>
    <t>07/05/2025</t>
  </si>
  <si>
    <t>01/05/2025</t>
  </si>
  <si>
    <t>14/05/2025</t>
  </si>
  <si>
    <t>15/05/2025</t>
  </si>
  <si>
    <t>12/05/2025</t>
  </si>
  <si>
    <t>28/05/2025</t>
  </si>
  <si>
    <t>30/05/2025</t>
  </si>
  <si>
    <t>19/05/2025</t>
  </si>
  <si>
    <t>09/05/2025</t>
  </si>
  <si>
    <t>22/05/2025</t>
  </si>
  <si>
    <t>20/05/2025</t>
  </si>
  <si>
    <t>21/05/2025</t>
  </si>
  <si>
    <t>02/05/2025</t>
  </si>
  <si>
    <t>29/05/2025</t>
  </si>
  <si>
    <t>26/05/2025</t>
  </si>
  <si>
    <t>27/05/2025</t>
  </si>
  <si>
    <t>08/05/2025</t>
  </si>
  <si>
    <t>06/05/2025</t>
  </si>
  <si>
    <t>13/05/2025</t>
  </si>
  <si>
    <t>23/05/2025</t>
  </si>
  <si>
    <t>4721</t>
  </si>
  <si>
    <t>4342</t>
  </si>
  <si>
    <t>4160</t>
  </si>
  <si>
    <t>4612</t>
  </si>
  <si>
    <t>4394</t>
  </si>
  <si>
    <t>4659</t>
  </si>
  <si>
    <t>4653</t>
  </si>
  <si>
    <t>4629</t>
  </si>
  <si>
    <t>4390</t>
  </si>
  <si>
    <t>4617</t>
  </si>
  <si>
    <t>4565</t>
  </si>
  <si>
    <t>5099</t>
  </si>
  <si>
    <t>4356</t>
  </si>
  <si>
    <t>5224</t>
  </si>
  <si>
    <t>4745</t>
  </si>
  <si>
    <t>4576</t>
  </si>
  <si>
    <t>4487</t>
  </si>
  <si>
    <t>4910</t>
  </si>
  <si>
    <t>5293</t>
  </si>
  <si>
    <t>4518</t>
  </si>
  <si>
    <t>4685</t>
  </si>
  <si>
    <t>4530</t>
  </si>
  <si>
    <t>4765</t>
  </si>
  <si>
    <t>4813</t>
  </si>
  <si>
    <t>4937</t>
  </si>
  <si>
    <t>4480</t>
  </si>
  <si>
    <t>4850</t>
  </si>
  <si>
    <t>4740</t>
  </si>
  <si>
    <t>5274</t>
  </si>
  <si>
    <t>4240</t>
  </si>
  <si>
    <t>4170</t>
  </si>
  <si>
    <t>5211</t>
  </si>
  <si>
    <t>5192</t>
  </si>
  <si>
    <t>4714</t>
  </si>
  <si>
    <t>4957</t>
  </si>
  <si>
    <t>4837</t>
  </si>
  <si>
    <t>5005</t>
  </si>
  <si>
    <t>4835</t>
  </si>
  <si>
    <t>5010</t>
  </si>
  <si>
    <t>4483</t>
  </si>
  <si>
    <t>4687</t>
  </si>
  <si>
    <t>4340</t>
  </si>
  <si>
    <t>4344</t>
  </si>
  <si>
    <t>4388</t>
  </si>
  <si>
    <t>5214</t>
  </si>
  <si>
    <t>5231</t>
  </si>
  <si>
    <t>5186</t>
  </si>
  <si>
    <t>5092</t>
  </si>
  <si>
    <t>5161</t>
  </si>
  <si>
    <t>4413</t>
  </si>
  <si>
    <t>4651</t>
  </si>
  <si>
    <t>5159</t>
  </si>
  <si>
    <t>4760</t>
  </si>
  <si>
    <t>4943</t>
  </si>
  <si>
    <t>5016</t>
  </si>
  <si>
    <t>4558</t>
  </si>
  <si>
    <t>4561</t>
  </si>
  <si>
    <t>5118</t>
  </si>
  <si>
    <t>4205</t>
  </si>
  <si>
    <t>4553</t>
  </si>
  <si>
    <t>4748</t>
  </si>
  <si>
    <t>4894</t>
  </si>
  <si>
    <t>4400</t>
  </si>
  <si>
    <t>5271</t>
  </si>
  <si>
    <t>4671</t>
  </si>
  <si>
    <t>4384</t>
  </si>
  <si>
    <t>4260</t>
  </si>
  <si>
    <t>5023</t>
  </si>
  <si>
    <t>5177</t>
  </si>
  <si>
    <t>5065</t>
  </si>
  <si>
    <t>4775</t>
  </si>
  <si>
    <t>4485</t>
  </si>
  <si>
    <t>5290</t>
  </si>
  <si>
    <t>4245</t>
  </si>
  <si>
    <t>4701</t>
  </si>
  <si>
    <t>4445</t>
  </si>
  <si>
    <t>5055</t>
  </si>
  <si>
    <t>4633</t>
  </si>
  <si>
    <t>4621</t>
  </si>
  <si>
    <t>5101</t>
  </si>
  <si>
    <t>5197</t>
  </si>
  <si>
    <t>5103</t>
  </si>
  <si>
    <t>5203</t>
  </si>
  <si>
    <t>5260</t>
  </si>
  <si>
    <t>5266</t>
  </si>
  <si>
    <t>5217</t>
  </si>
  <si>
    <t>5105</t>
  </si>
  <si>
    <t>5221</t>
  </si>
  <si>
    <t>5199</t>
  </si>
  <si>
    <t>4862</t>
  </si>
  <si>
    <t>4626</t>
  </si>
  <si>
    <t>4534</t>
  </si>
  <si>
    <t>4497</t>
  </si>
  <si>
    <t>4635</t>
  </si>
  <si>
    <t>4268</t>
  </si>
  <si>
    <t>4908</t>
  </si>
  <si>
    <t>4358</t>
  </si>
  <si>
    <t>4710</t>
  </si>
  <si>
    <t>4293</t>
  </si>
  <si>
    <t>4346</t>
  </si>
  <si>
    <t>4379</t>
  </si>
  <si>
    <t>4392</t>
  </si>
  <si>
    <t>4434</t>
  </si>
  <si>
    <t>4890</t>
  </si>
  <si>
    <t>4589</t>
  </si>
  <si>
    <t>4756</t>
  </si>
  <si>
    <t>4172</t>
  </si>
  <si>
    <t>5276</t>
  </si>
  <si>
    <t>4730</t>
  </si>
  <si>
    <t>4699</t>
  </si>
  <si>
    <t>4733</t>
  </si>
  <si>
    <t>4470</t>
  </si>
  <si>
    <t>5018</t>
  </si>
  <si>
    <t>4491</t>
  </si>
  <si>
    <t>4847</t>
  </si>
  <si>
    <t>5011</t>
  </si>
  <si>
    <t>4489</t>
  </si>
  <si>
    <t>4866</t>
  </si>
  <si>
    <t>4417</t>
  </si>
  <si>
    <t>4977</t>
  </si>
  <si>
    <t>4516</t>
  </si>
  <si>
    <t>10/05/2025</t>
  </si>
  <si>
    <t>27/04/2025</t>
  </si>
  <si>
    <t>16/01/2025</t>
  </si>
  <si>
    <t>09/04/2024</t>
  </si>
  <si>
    <t>11/05/2025</t>
  </si>
  <si>
    <t>03/02/2025</t>
  </si>
  <si>
    <t>04/02/2025</t>
  </si>
  <si>
    <t>08/02/2025</t>
  </si>
  <si>
    <t>26/04/2025</t>
  </si>
  <si>
    <t>10/01/2025</t>
  </si>
  <si>
    <t>NOLAZCO HIDALGO GUZMAN</t>
  </si>
  <si>
    <t>Minerva Altagracia Hirujo Tamariz</t>
  </si>
  <si>
    <t>Viamar, SA</t>
  </si>
  <si>
    <t>BDC Serralles, SRL</t>
  </si>
  <si>
    <t>Tecnicaribe Dominicana, SA</t>
  </si>
  <si>
    <t>Gas Antillano, SAS</t>
  </si>
  <si>
    <t>Santos Ballas, SA</t>
  </si>
  <si>
    <t>Maximun Pest Control, SRL</t>
  </si>
  <si>
    <t>Muñoz Concepto Mobiliario, SRL</t>
  </si>
  <si>
    <t>DUSSICH SERVICES S A</t>
  </si>
  <si>
    <t>Aguas Nacionales Dominic, SRL</t>
  </si>
  <si>
    <t>GRANT P K DIESEL, EIRL</t>
  </si>
  <si>
    <t>IMPRESORA KR, SRL</t>
  </si>
  <si>
    <t>Evelmar Comercial, SRL</t>
  </si>
  <si>
    <t>TCO Networking, SRL</t>
  </si>
  <si>
    <t>Demeero Constructora, SRL</t>
  </si>
  <si>
    <t>Ramirez &amp; Mojica Envoy Pack Courier Express, SRL</t>
  </si>
  <si>
    <t>Dita Services, SRL</t>
  </si>
  <si>
    <t>MJP Promotion Group, SRL</t>
  </si>
  <si>
    <t>PALMMDO - Palm Media Dominicana SRL</t>
  </si>
  <si>
    <t>REC-Pago relación de facturas anexa, por servicio de legalización de documentos (ISFODOSU). Según Orden de compra ISFODOSU-2023-00143. Pagos parciales.</t>
  </si>
  <si>
    <t>UM-Pago factura NCF: B1500000160 d/f 22/04/2025, por servicio de notarización de 59 contratos de becas estudiantiles. Según orden de compra ISFODOSU-2021-00219. Pagos parciales.</t>
  </si>
  <si>
    <t>JVM-Pago factura NCF: B1500000076 d/f 01/04/2025, por servicio de notarización de 55 contratos. Según orden de compra ISFODOSU-2020-00128. Pagos parciales.</t>
  </si>
  <si>
    <t>LNM-Pago factura NCF: B1500000228 d/f 28/04/2025, por adquisición de alimentos para los estudiantes del Recinto. Según orden de compra ISFODOSU-2024-00276. Pagos parciales.</t>
  </si>
  <si>
    <t>EPH-Pago factura NCF: B1500000260 d/f 22/04/2025, por servicio de transporte correspondiente al mes de abril 2025. Según Orden de compra ISFODOSU-2024-00289. Pagos parciales.</t>
  </si>
  <si>
    <t>REC-Pago factura NCF: E450000075198 d/f 10/05/2025, menos nota de crédito E340004319557, correspondiente a la cuenta 711982560, central telefónica Rectoría, mayo 2025.</t>
  </si>
  <si>
    <t>REC-Pago factura NCF: E450000075239 d/f 10/05/2025, correspondiente a la cuenta 734699053, líneas Rectoría, mayo 2025</t>
  </si>
  <si>
    <t>REC-Pago factura NCF:E450000075167 d/f 10/05/2025,correspondiente a la cuenta 705001061, flotilla móvil, Mayo 2025</t>
  </si>
  <si>
    <t>REC-Pago factura con NCF: E450000074191 d/f 27/04/2025 y nota de crédito E340004294209 d/f 27/04/2025, correspondiente a la cuenta 751071915, sumaria líneas Recintos, abril 2025.</t>
  </si>
  <si>
    <t>REC-Pago final de la factura NCF: E450000082066 d/f 16/01/2025, corresp. a la cuota 2, 3 y 4 de la renovación de servicio de soporte a equipos Fortinet 100E. US$55,098.22 a una tasa de RD$59.1156, a la cuenta miscelánea NO. 2060001424.</t>
  </si>
  <si>
    <t>REC-Pago relación de facturas anexas, correspondiente a seguros complementarios para empleados del ISFODOSU, mes de mayo 2025.</t>
  </si>
  <si>
    <t>EMH-Pago factura NCF: E450000005731 d/f 16/05/2025, por servicio de mantenimiento correctivo y preventivo de vehículo Ford Ranger 2017, placa EL08313. Según Orden de compra ISFODOSU-2023-00297. Pagos parciales.</t>
  </si>
  <si>
    <t>REC-Pago factura NCF: E450000000078 d/f 14/03/2025, correspondiente a la adquisición de insumos para laboratorio de biología de los Recintos JVM, FEM, y LNNM, según cert. BS-00000442-2025, pagos parciales</t>
  </si>
  <si>
    <t>LNM-Pago factura NCF: B1500000547 d/f 09/04/2024, por servicio de mantenimiento y/o reparación de la planta eléctrica del Recinto. Según Orden de compra ISFODOSU-2020-00255, CERT. BS-0003925-2025. Pagos parciales.</t>
  </si>
  <si>
    <t>REC-Pago factura NCF: E450000009814 d/f 09/04/2025, correspondiente al rellenado de botellones de 5 galones de agua para la Rectoría. Según orden de compra ISFODOSU-2024-00142. Pagos parciales.</t>
  </si>
  <si>
    <t>LNM-Pago factura NCF: B1500021699 d/f 20/03/2025, por compra de gas a granel (GPL), uso del Recinto. Según orden de compra ISFODOSU-2023-00681.Pagos parciales</t>
  </si>
  <si>
    <t>JVM-Pago relación de facturas anexas, por contratación de servicio de alimentación y transporte para diversas actividades del Recinto, según OR-ISFODOSU-2024-00487, pago único.</t>
  </si>
  <si>
    <t>VRG-Pago factura NCF: B1500001709 d/f 06/05/2025, por servicio de lavado de flotilla vehicular perteneciente a la Rectoría. Según orden de compra ISFODOSU-2024-00133. Pagos parciales.</t>
  </si>
  <si>
    <t>EMH-Pago factura NCF: E450000017920 d/f 21/05/2025, por adquisición de Gas licuado de petróleo para la operatividad de cocina del Recinto. Según OR-ISFODOSU-2024-00527. pagos parciales.</t>
  </si>
  <si>
    <t>REC-Pago factura NCF:E450000000705 d/f 01/05/2025, por seguro complementario para empleados del ISFODOSU, mes de mayo 2025, corresp. al periodo 01/05/2025 hasta el 31/05/2025.</t>
  </si>
  <si>
    <t>FEM-Pago relación de facturas anexa, por adquisición de arreglos de flores, para las diferentes actividades de Recursos Humanos y la Dirección Administrativa del Recinto. Según Orden de compra ISFODOSU-2025-00058. Pagos parciales.</t>
  </si>
  <si>
    <t>REC-Pago factura NCF: E450000004104 d/f 01/05/2025, por seguro complementario para los empleados del ISFODOSU y dependientes, mes de mayo 2025, menos descuentos aplicados a empleados.</t>
  </si>
  <si>
    <t>REC-Pago factura NCF: E450000001088 d/f 02/05/2025, correspondiente a contrato de internet plus 100 m de Rectoría, mes de mayo 2025</t>
  </si>
  <si>
    <t>VRG-Pago factura NCF: E450000001115 d/f 11/05/2025, correspondiente a contrato de internet plus 50MB del Recinto LNM. Por monto de USD: 2,656.02 a una tasa de 58.9274, mes de mayo 2025.</t>
  </si>
  <si>
    <t>UM-Pago factura NCF: B1500003899 d/f 09/05/2025, por adquisición de agua purificada para consumo de los estudiantes internos y semi-internos del Recinto. Según Orden de compra de ISFODOSU-2024-00272. Pagos parciales.</t>
  </si>
  <si>
    <t>REC-Pago relación de facturas anexas, por servicio de mantenimiento preventivo/correctivos de la flotilla vehicular de la Rectoría (ISFODOSU). Según orden de compra ISFODOSU-2024-00444. Pagos parciales</t>
  </si>
  <si>
    <t>FEM-Pago relación de facturas anexas, por servicios de mantenimiento y reparación a vehículos del Recinto. Según orden de compra ISFODOSU-2024-00250. Pagos parciales.</t>
  </si>
  <si>
    <t>UM-Pago factura NCF: E450000000370 d/f 19/05/2025, por servicio de mantenimiento y o reparación de la camioneta Ford Ranger, placa EL08304 del Recinto. Según Orden de compra ISFODOSU-2023-00724. Pagos parciales.</t>
  </si>
  <si>
    <t>UM-Pago relación de facturas anexas, por servicio de mantenimiento y/o reparación de Toyota Hiace, placa EI01192, Toyota Hilux, placa EL07137, Toyota Coaster, placa EI01049 del Recinto. Según Orden de compra ISFODOSU-2023-00724. Pagos parciales.</t>
  </si>
  <si>
    <t>EPH-Pago factura NCF: B1500000551 d/f 25/04/2025, por contratación de servicio de fumigación mes de abril 2025, según OR-ISFODOSU-2024-00064, pagos parciales.</t>
  </si>
  <si>
    <t>EMH-Pago de factura NCF: B1500001112 d/f 02/04/2025, por adquisición de tickets de combustibles para uso en el Recinto. Según Orden de compra ISFODOSU-2024-00459. Pagos parciales.</t>
  </si>
  <si>
    <t>EPH-Pago factura NCF: B1500001130 d/f 13/05/2025, por adquisición de tickets prepagos de combustible. Según Orden de compra ISFODOSU-2025-00064. Contrato BS-0003665-2025. 1er. pago de la orden.</t>
  </si>
  <si>
    <t>FEM-Pago factura NCF: B1500001127 d/f 08/05/2025, por adquisición de tickets prepagos de combustible para el Recinto. Según orden de compra ISFODOSU-2024-00485. Pagos parciales.</t>
  </si>
  <si>
    <t>JVM-Pago factura NCF: B1500001129 d/f 12/05/2025, por adquisición de combustible (gasoil) para la planta eléctrica del Recinto. Según Orden de compra ISFODOSU-2024-00301. Pagos parciales.</t>
  </si>
  <si>
    <t>VRG-Pago factura NCF: B1500001126 d/f 08/05/2025, correspondiente a la adquisición de tickets de combustible según cert. BS-0012745-2024, pagos parciales.</t>
  </si>
  <si>
    <t>FEM-Pago factura NCF: B1500002056 d/f 23/04/2025, por adquisición de sillas y mesas para las aulas y áreas del Recinto según OR-ISFODOSU-2025-00097, pago único.</t>
  </si>
  <si>
    <t>REC-Pago factura NCF: B1500002047 d/f 01/04/2025, por suministro de mobiliario de exterior para los Recintos LNNM Y FEM del ISFOSODU. Según orden de compra ISFODOSU-2025-00072. Único pago</t>
  </si>
  <si>
    <t>VRG-Pago relación de facturas anexas, por suministro e instalación de sistema automático de puertas corredizas de las áreas de estacionamiento en Rectoría y el Recinto FEM. Según Orden de compra ISFODOSU-2024-00518. Pago único.</t>
  </si>
  <si>
    <t>EMH-Pago relación de facturas anexas, por adquisición de alimentos para los estudiantes del Recinto. Según Orden de compra ISFODOSU-2024-00042. Pagos parciales.</t>
  </si>
  <si>
    <t>LNM-Pago de factura NCF: B1500001564 d/f 21/04/2025, por adquisición de alimentos para los estudiantes del Recinto. Según Orden de compra ISFODOSU-2025-00031. Pagos parciales.</t>
  </si>
  <si>
    <t>LNM-Pago factura NCF: B1500001555 d/f 01/04/2025, por adquisición de alimentos para los estudiantes del Recinto, según OR- ISFODOSU-2024-00521, pagos parciales.</t>
  </si>
  <si>
    <t>LNM-Pago factura NCF: B1500001558 d/f 08/04/2025, por adquisición de alimentos para los estudiantes del Recinto, según OR- ISFODOSU-2023-00413, pagos parciales.</t>
  </si>
  <si>
    <t>LNM-Pago factura NCF: B1500001562 d/f 21/04/2025, por adquisición de alimentos para los estudiantes del Recinto. Según Orden de compra ISFODOSU-2024-00141. Pagos parciales.</t>
  </si>
  <si>
    <t>LNM-Pago factura NCF: B1500001563 d/f 21/04/2025, por adquisición de alimentos para los estudiantes del Recinto. Según orden de compra ISFODOSU-2024-00521. Cierre de orden</t>
  </si>
  <si>
    <t>LNM-Pago factura NCF: B1500001565 d/f 21/04/2025, por adquisición de alimentos para los estudiantes del Recinto. Según orden de compra ISFODOSU-2023-00413. Pagos parciales</t>
  </si>
  <si>
    <t>REC-Pago factura NCF: B1500000599 d/f 09/05/2025, por adquisición de materiales de limpieza y desechables. Según Orden de compra ISFODOSU-2025-00040. Cierre de orden.</t>
  </si>
  <si>
    <t>UM-Pago factura NCF: B1500011435 d/f 14/05/2025, por adquisición de combustible (gasoil) para uso en la planta eléctrica LX900637 del Recinto. Según Orden de compra ISFODOSU-2024-00017. Pagos parciales.</t>
  </si>
  <si>
    <t>UM-Pago relación de facturas anexa, por adquisición de tickets de combustibles para uso en los vehículos y gas propano para uso en la cocina del Recinto, según OR-ISFODOSU-2024-00512, pagos parciales</t>
  </si>
  <si>
    <t>UM-Pago relación de facturas anexa, por adquisición de tickets de combustibles para uso en los vehículos y gas propano para uso en la cocina del Recinto. Según Orden de compra ISFODOSU-2024-00512. Pagos parciales.</t>
  </si>
  <si>
    <t>EMH-Pago relación de facturas anexa, por mantenimiento preventivo y/o correctivo de aires acondicionados y cuartos fríos del Recinto. Según Orden de compra ISFODOSU-2024-00313. Pagos parciales.</t>
  </si>
  <si>
    <t>JVM-Pago relación de facturas anexas por contratación de servicio de mantenimiento de equipos por lotes. Según orden de compra ISFODOSU-2024-00385. pagos parciales.</t>
  </si>
  <si>
    <t>JVM-Pago factura NCF: B1500000246 d/f 28/04/2025, por adquisición de botellones de agua purificada para los estudiantes del Recinto. Según orden de compra ISFODOSU-2024-00254. Pagos parciales.</t>
  </si>
  <si>
    <t>VRG-Pago factura NCF :B1500000459 d/f 28/04/2025, por servicio de fumigación  de los espacios interiores y exteriores de la Rectoría y FEM. Según Orden de compra ISFODOSU-2024-00332. Pagos parciales.</t>
  </si>
  <si>
    <t>FEM-Pago factura NCF: B1500000397 d/f 06/05/2025, por adquisición de combustible (Gasoil premium) para la planta eléctrica del Recinto. Según orden de compra ISFODOSU-2024-00280. Pagos parciales</t>
  </si>
  <si>
    <t>UM-Pago factura NCF: B1500003298 d/f 28/04/2025, por servicio de impresiones diversas para actividades del área de Recursos Humanos. Según Orden de compra ISFODOSU-2023-00517. Pagos parciales.</t>
  </si>
  <si>
    <t>UM-Pago factura NCF: B1500003299 d/f 28/04/2025, por servicio de impresiones diversas para diferentes áreas académicas del Recinto. Según Orden de compra ISFODOSU-2024-00067. Pagos parciales.</t>
  </si>
  <si>
    <t>EMH-Pago factura NCF: B1500000561 d/f 19/05/2025, por adquisición de manteles rectangulares y tipo bambalina para el Recinto. Según Orden de compra ISFODOSU-2025-00036. Pago único.</t>
  </si>
  <si>
    <t>LNM-Pago factura NCF: B1500000343 d/f 09/04/2025, por contratación de servicio de mantenimiento y reparación de los equipos industriales, de  aires acond. para la operatividad del Recinto, según OR-ISFODOSU-2024-00431, pagos parciales.</t>
  </si>
  <si>
    <t>LNM-Pago factura NCF: B1500000344 d/f 23/04/2025, por servicio de mantenimiento y/o reparación  de los diferentes equipos industriales (aires acondicionados) del Recinto. Según Orden de compra ISFODOSU-2024-00431. Pagos parciales.</t>
  </si>
  <si>
    <t>LNM-Pago factura NCF: B1500000347 d/f 12/05/25, por servicio de mantenimiento y/o reparación de los diferentes equipos industriales (aires acondicionados) del Recinto. Según Orden de compra ISFODOSU-2024-00431. Pagos parciales.</t>
  </si>
  <si>
    <t>REC-Factura NCF: B1500000461 d/f 11/04/2025, por adquisición de alimentos para los estudiantes del ISFODOSU, según cert. BS-0004764-2024, pagos parciales con retención de anticipo.</t>
  </si>
  <si>
    <t>LNM-Pago factura NCF:B1500001031 d/f 16/04/2025, por contratación de servicio de mantenimiento y/o reparación de vehículos del Recinto, según OR-ISFODOSU-2024-00333, pagos parciales.</t>
  </si>
  <si>
    <t>JVM-Pago factura NCF: B1500003730 d/f 07/05/2025, por servicio de mantenimiento y reparación de vehículo Ford Ranger 2017 placa EL08311. Según orden de compra ISFODOSU-2023-00662. Pagos parciales.</t>
  </si>
  <si>
    <t>REC-Pago factura NCF: B1500003207 d/f 02/05/2025, por adquisición de alimentos para la ración alimentaria de los estudiantes del ISFODOSU en el Recinto UM. Según CERT. BS-0008988-2023, ADENDUM BS-0014136-2024. Pagos parciales. Amort. de avance 20%.</t>
  </si>
  <si>
    <t>EPH-Pago factura NCF: B1500000622 d/f 22/04/2025, por adquisición de alimentos para los estudiantes del Recinto. Según Orden de compra ISFODOSU-2024-00240. Pagos parciales.</t>
  </si>
  <si>
    <t>LNM-Pago factura NCF: B1500000621 d/f 21/04/2025,por adquisición de alimentos para los estudiantes del Recinto. Según orden de compra ISFODOSU-2024-00275. Pagos parciales</t>
  </si>
  <si>
    <t>LNM-Pago factura NCF: B1500000635 d/f 02/05/2025, por adquisición de alimentos para los estudiantes del Recinto. Según Orden de compra ISFODOSU-2024-00275. Pagos parciales.</t>
  </si>
  <si>
    <t>REC-Saldo factura NCF: B1500001009 d/f 01/05/2025, por adquisición, colocación y puesta en operación equipos audiovisuales en aulas estudiantiles y virtuales en Recintos del ISFODOSU. Según CERT. Contrato NO: BS-0005773-2024. ADENDA NO. BS-0003536-2025.</t>
  </si>
  <si>
    <t>FEM-Pago factura NCF: B1500000734 d/f 12/05/2025, por adquisición de alimentos para los estudiantes del Recinto. Según Orden de compra ISFODOSU-2024-00367. Pagos parciales.</t>
  </si>
  <si>
    <t>LNM-Pago factura NCF: B1500000286 d/f 12/05/2025, por servicio de mantenimiento y reparación de puertas de hierro y confección e instalación de hierro protectores de ventanas y puertas del Recinto, según OR-ISFODOSU-2024-00236, pago único.</t>
  </si>
  <si>
    <t>JVM-Pago factura NCF: B1500002857 d/f 05/03/2025, por adquisición de tabla de plancha y utensilios de cocina del Recinto. Según orden de compra ISFODOSU-2024-00514. Único pago</t>
  </si>
  <si>
    <t>JVM-Pago relación de facturas anexa, por servicio de fumigación  en los meses de enero y febrero 2025. Según Orden de compra ISFODOSU-2023-00676. Cierre de la orden.</t>
  </si>
  <si>
    <t>UM-Pago factura NCF: B1500000568 d/f 21/04/2025, por servicio de fumigación en todas las áreas internas y externas del Recinto. Según Orden de compra ISFODOSU-2023-00478. Pagos parciales.</t>
  </si>
  <si>
    <t>EMH-Pago factura NCF: B1500000530 d/f 03/04/2025, por adquisición de prendas de vestir para la actividad de celebración del día mundial de la actividad física, abril 2025 del Recinto. Según Orden de compra ISFODOSU-2025-00032. Pago único.</t>
  </si>
  <si>
    <t>EMH-Pago factura NCF: B1500001102 d/f 24/04/2025, por adquisición de alimentos para los estudiantes del Recinto. Según Orden de compra ISFODOSU-2024-00508. Pagos parciales.</t>
  </si>
  <si>
    <t>EMH-Pago factura NCF: B1500001126 d/f 12/05/2025, por adquisición de alimentos para los estudiantes del Recinto. Según Orden de compra ISFODOSU-2024-00508. Pagos parciales.</t>
  </si>
  <si>
    <t>FEM-Pago factura NCF: B1500001112 d/f 02/05/2025, por adquisición de alimentos para los estudiantes de Recinto. Según orden de compra ISFODOSU-2024-00366. Pagos parciales</t>
  </si>
  <si>
    <t>FEM-Pago factura NCF: B1500001113 d/f 02/05/2025, por adquisición de alimentos para los estudiantes del Recinto. Según Orden de compra ISFODOSU-2025-00073. Pagos parciales.</t>
  </si>
  <si>
    <t>FEM-Pago factura NCF: B1500001123 D/F 09/05/2025, por adquisición de alimentos para los estudiantes del Recinto. Según Orden de compra ISFODOSU-2024-00366. Pagos parciales.</t>
  </si>
  <si>
    <t>FEM-Pago factura NCF: B1500001124 d/f 09/05/2025, por adquisición de alimentos para los estudiantes del Recinto. Según Orden de compra ISFODOSU-2025-00073. Pagos parciales.</t>
  </si>
  <si>
    <t>UM-Pago factura NCF: B1500001897 d/f 16/05/2025, por adquisición de alimentos para los estudiantes del Recinto. Según orden de compra ISFODOSU-2023-00700. Pagos parciales.</t>
  </si>
  <si>
    <t>UM-Pago factura NCF: B1500001899 d/f 16/05/2025, por adquisición de insumos (carnes) para la alimentación de los estudiantes internos y semi-internos del Recinto. Según Orden de compra ISFODOSU-2024-00335. Cierre de orden.</t>
  </si>
  <si>
    <t>UM-Pago factura NCF: B1500001900 d/f 16/05/2025, por adquisición de alimentos para consumo de los estudiante internos y semi-internos del Recinto. Según Orden de compra ISFODOSU-2023-00698. Pagos parciales.</t>
  </si>
  <si>
    <t>UM-Pago factura NCF: B1500001901 d/f 16/05/2025, por adquisición de alimentos para los estudiantes del Recinto. Según orden de compra ISFODOSU-2024-00509. Pagos parciales.</t>
  </si>
  <si>
    <t>UM-Pago factura NCF: B1500001902 d/f 16/05/2025, por adquisición de alimentos para los estudiantes internos y semi-internos del Recinto. Según Orden de compra ISFODOSU-2024-00531. Pagos parciales.</t>
  </si>
  <si>
    <t>UM-Pago factura NCF: B1500001904 d/f 16/05/2025, por adquisición de alimentos para los estudiantes del Recinto. Según orden de compra ISFODOSU-2024-00530. Pagos parciales.</t>
  </si>
  <si>
    <t>UM-Pago factura NCF: B1500001905 d/f 16/05/2025, por adquisición de alimentos (verduras y vegetales) para los  estudiantes internos y semi-internos del Recinto. Según Orden de compra ISFODOSU-2024-00336. Pagos parciales.</t>
  </si>
  <si>
    <t>UM-Pago factura NCF: B1500001903 d/f 16/05/2025, por adquisición de artículos de limpieza para uso en el mantenimiento físico de la infraestructura del Recinto. Según orden de compra ISFODOSU-2025-00078. Único pago</t>
  </si>
  <si>
    <t>EMH-Pago factura NCF: B1500000110 d/f 08/05/2025, por servicio de mantenimiento por 12 meses del sistema de tratamiento y filtro de agua, sistema osmosis inversa. Según Orden de compra ISFODOSU-2024-00494. Pagos parciales.</t>
  </si>
  <si>
    <t>UM-Pago factura NCF: B1500000241 d/f 02/05/2025, por servicio de catering para diferentes actividades realizadas en el Recinto. Según orden de compra ISFODOSU-2024-00178. Pagos parciales</t>
  </si>
  <si>
    <t>EPH-Pago factura NCF: B1500001323 d/f 01/05/2025, por adquisición de alimentos para los estudiantes del Recinto, según OR-ISFODOSU-2024-00242, cierre de la orden.</t>
  </si>
  <si>
    <t>LNM-Pago de factura NCF: B1500001308 d/f 28/04/2025, por adquisición de alimentos para los estudiantes del Recinto. Según Orden de compra ISFODOSU-2023-00388. Pago final de la orden.</t>
  </si>
  <si>
    <t>LNM-Pago factura NCF: B1500001301 d/f 28/04/2025, por adquisición de alimentos (carbohidratos) para uso en la alimentación de los estudiantes del Recinto. Según Orden de compra ISFODOSU-2023-00519. Pagos parciales.</t>
  </si>
  <si>
    <t>LNM-Pago factura NCF: B1500001302 d/f 28/04/2025, por adquisición de alimentos para los estudiantes del Recinto. Según Orden de compra ISFODOSU-2023-00692. Pagos parciales.</t>
  </si>
  <si>
    <t>LNM-Pago factura NCF: B1500001303 d/f 28/04/2025 por adquisición de alimentos para los estudiantes del Recinto, según OR-ISFODOSU-2024-00277, pagos parciales.</t>
  </si>
  <si>
    <t>LNM-Pago factura NCF: B1500001304 d/f 28/04/2025, por adquisición de alimentos para los estudiantes del Recinto. Según Orden de compra ISFODODU-2024-00529. Pago parciales.</t>
  </si>
  <si>
    <t>LNM-Pago factura NCF: B1500001305 d/f 28/04/2025, por adquisición de alimentos para los estudiantes del Recinto. Según Orden de compra ISFODOSU-2024-00520. Pagos parciales.</t>
  </si>
  <si>
    <t>LNM-Pago factura NCF: B1500001306 d/f 28/04/2025, por adquisición de alimentos para los estudiantes del Recinto, según orden de compra ISFODOSU-2023-00368, pagos parciales</t>
  </si>
  <si>
    <t>LNM-Pago factura NCF: B1500001307 d/f 28/04/2025, por adquisición de alimentos (lácteos y endulzantes) para uso en la alimentación de los estudiantes del Recinto. Según Orden de compra ISFODOSU-2025-00030. Pagos parciales.</t>
  </si>
  <si>
    <t>LNM-Pago factura NCF: B1500001309 d/f 28/04/2025, por adquisición de alimentos (provisiones) para uso en la alimentación de los estudiantes del Recinto. Según Orden de compra ISFODOSU-2024-00140. Pagos parciales.</t>
  </si>
  <si>
    <t>REC-Pago relación de facturas anexa, por adquisición de alimentos crudos para la ración alimentaria de los estudiantes del ISFODOSU en sus diferentes Recintos dirigido a Mipymes, BS-0005755-2023, adenda I BS-0013738-2024. Pagos parciales.</t>
  </si>
  <si>
    <t>REC-Pago relación de facturas anexa, por adquisición de alimentos crudos para la ración alimentaria de los estudiantes del ISFODOSU en sus diferentes Recintos, dirigido a MIPYMES BS-0005755-2023, ADENDA I BS-0013738-2024.</t>
  </si>
  <si>
    <t>JVM-Pago relación de facturas anexa, por adquisición de alimentos (frutas y vegetales y víveres) para alimentación de los estudiantes del Recinto. Según Orden de compra ISFODOSU-2024-00541. Pagos parciales.</t>
  </si>
  <si>
    <t>REC-Pago factura NCF: B1500000078 d/f 16/04/2025, por adquisición de materiales de limpieza y desechables. Según orden de compra ISFOSOSU-2025-00043.  Pagos parciales</t>
  </si>
  <si>
    <t>EMH-Pago factura NCF: B1500000133 d/f 01/04/2025, por adquisición de útiles de cocina y comedor. Según Orden de compra ISFODOSU-2025-00062. Pago único.</t>
  </si>
  <si>
    <t>REC-Pago factura NCF: B1500000006 d/f 16/04/2025, por servicio de filmación, edición y streaming de videos para las actividades del ISFODOSU, dirigido a MIPYMES. Según Orden de compra ISFODOSU-2024-00471. Pagos parciales.</t>
  </si>
  <si>
    <t>REC-Pago factura NCF: B1500000051 d/f 10/04/2025, por servicio de catering para Directores participantes en el Diplomado de Liderazgo Pedagógico, dirigido a MIPYMES (grupo santo domingo). Según Orden de compra ISFODOSU-2024-00534. Pago único.</t>
  </si>
  <si>
    <t>VRI-Pago factura NCF: B1500000052 d/f 10/04/2025, por servicios de catering para directores participantes en el Diplomado de Liderazgo Pedagógico, dirigida a Mipymes (grupo San Juan de la Maguana). Según orden de compra ISFODOSU-2024-00533. Único pago.</t>
  </si>
  <si>
    <t>VRI-Pago factura NCF: B1500000053 d/f 10/04/2025, por servicio de catering para Docentes participantes en el Diplomado de Liderazgo Pedagógico, dirigido a MIPYMES (grupo San Cristóbal). Según Orden de compra ISFODOSU-2024-00532. Pago único.</t>
  </si>
  <si>
    <t>EPH-Pago factura NCF: B1500000093 d/f 25/04/2025, por servicio de transporte correspondiente al mes de abril 2025. Según Orden de compra ISFODOSU-2024-00290. Pagos parciales.</t>
  </si>
  <si>
    <t>FEM-Pago factura NCF: B1500000095 d/f 24/04/2025, por servicio de transporte para actividades de puertas abiertas para el Recinto. Según Orden de compra ISFODOSU-2025-00098. 1er pago de la orden.</t>
  </si>
  <si>
    <t>LNM-Pago factura NCF: B1500000097 d/f 28/04/2025, por adquisición de alimentos para los estudiantes del Recinto, según OR-ISFODOSU-2024-00505, pagos parciales.</t>
  </si>
  <si>
    <t>VRA-Pago factura NCF: B1500000090 d/f 09/04/2025, por adquisición de 1 orquídea natural. Según Orden de compra ISFODOSU-2024-00380. Pagos parciales.</t>
  </si>
  <si>
    <t>VRI-Pago facturas anexas por servicio de catering para docentes que participan en el programa nacional de Inducción (Minerd). Según orden de compra ISFODSU-2025-00048. Cierre de orden</t>
  </si>
  <si>
    <t>REC-Pago relación de facturas anexa, por servicios de mantenimiento para los ascensores de los Recintos FEM y EMH, por un periodo de (1) un año. Según Orden de compra ISFODOSU-2024-00292. Pagos parciales.</t>
  </si>
  <si>
    <t>VRA-Pago factura NCF: B1500000023 d/f 29/04/2025, convenio colaboración en materia de  programas de movilidad internacional para estudiantes y docentes del ISFODOSU. Según CERT. CI-0000352-2025. 1er pago.</t>
  </si>
  <si>
    <t>REC-Pago relación de facturas anexas, por reposición de fondos al Ministerio Administrativo de la Presidencia por gastos de viaje de docentes del ISFODOSU.</t>
  </si>
  <si>
    <t>VRA-Pago factura OCP-FCR-00003102 d/f 06/05/2025, por reposición de fondos al Ministerio Administrativo de la Presidencia por gastos de viaje de Docente del ISFODOSU.</t>
  </si>
  <si>
    <t>REC-Pago factura NCF:E450000002986 d/f 28/04/2025, por contratación de seguro complementario para empleados del ISFODOSU y dependientes, mes de mayo 2025, menos descuentos aplicados a empleados.</t>
  </si>
  <si>
    <t>012209</t>
  </si>
  <si>
    <t>012210</t>
  </si>
  <si>
    <t>012211</t>
  </si>
  <si>
    <t>012212</t>
  </si>
  <si>
    <t>012213</t>
  </si>
  <si>
    <t>012214</t>
  </si>
  <si>
    <t>012215</t>
  </si>
  <si>
    <t>012216</t>
  </si>
  <si>
    <t>012217</t>
  </si>
  <si>
    <t>012218</t>
  </si>
  <si>
    <t>012219</t>
  </si>
  <si>
    <t>012220</t>
  </si>
  <si>
    <t>012221</t>
  </si>
  <si>
    <t>012222</t>
  </si>
  <si>
    <t>012223</t>
  </si>
  <si>
    <t>012224</t>
  </si>
  <si>
    <t>012225</t>
  </si>
  <si>
    <t>012226</t>
  </si>
  <si>
    <t>012227</t>
  </si>
  <si>
    <t>012228</t>
  </si>
  <si>
    <t>Services Travel, SRL</t>
  </si>
  <si>
    <t>AROMCOLOR, SRL</t>
  </si>
  <si>
    <t>Promociones y Proyectos</t>
  </si>
  <si>
    <t>OFICENTRO ORIENTAL</t>
  </si>
  <si>
    <t>Cecomsa, S.A.</t>
  </si>
  <si>
    <t>JARDIN ILUSIONES SRL</t>
  </si>
  <si>
    <t>FARMACIA MEDICAR GBC, SRL</t>
  </si>
  <si>
    <t>FEMARAL , EIRL</t>
  </si>
  <si>
    <t>Asoc. Dom. de Adm. de Gestión Humana</t>
  </si>
  <si>
    <t>Cros Publicidad, S.R.L.</t>
  </si>
  <si>
    <t>PARAISO DEL ESTE JEAC, SRL</t>
  </si>
  <si>
    <t>Colector de Impuestos Internos</t>
  </si>
  <si>
    <t>HEICES CONSULTING</t>
  </si>
  <si>
    <t>PAGO FACT B1500004796 ADQ. DE SERVICIOS DE TRANSPORTE IDA Y VUELTA PARA CORO NACIONAL DE NIÑOS H...</t>
  </si>
  <si>
    <t>PAGO FACT B1500000104 POR ALQUILER DE EQUIPOS DIFUSOR DE AROMAS PARA ESPARCIR OLORES EN EL CONGR...</t>
  </si>
  <si>
    <t>PAGO FACT E450000000054 SERVICIO DE HOSPEDAJES EJECUTIVO RECINTO FEM</t>
  </si>
  <si>
    <t>PAGO FACT B1500001057,  ADQ. DE BOTONES PARA ACTIVIDAD DEL DIA DEL TRABAJO FEM ORD. 2025-00010</t>
  </si>
  <si>
    <t>PAGO FACT E4500000004791 ADQ DE TONERS PARA RECTORIA ORD 2025-00004</t>
  </si>
  <si>
    <t>PAGO FACT E4500000004775  ADQ DE TONERS PARA RECTORIA ORD 2025-00013</t>
  </si>
  <si>
    <t>PAGO FACT B1500003608 POR ADQ. DE ROSAS CORTADAS COMEMORAR DIA DE LAS SECRETARIAS RECINTO EMH OR...</t>
  </si>
  <si>
    <t>PAGO FACT E450000000208 ADQ BOTIQUIN PARA ESTUDIANTES</t>
  </si>
  <si>
    <t>1ERA REPOSICION  CAJA CHICA FONDO REPONIBLE RESOLUCION 100-2025 EPH</t>
  </si>
  <si>
    <t>1ER REPOSICION  CAJA CHICA FONDO RE´PONIBLE RESOLUCION 100-2025 UM</t>
  </si>
  <si>
    <t>PAGO FACT. B1500018614 ADQUISICION ARTICULOS TOPES DE ESTACIONAMIENTOS PARACHOCQUES ORD 2025-000...</t>
  </si>
  <si>
    <t>PAGO FACT B1500000149 MEMBRESIA ASOCIACION DOMINICANA DE ADM GESTION HUMANO ORD 2024-00093</t>
  </si>
  <si>
    <t>FEM- PAGO FACT NCF B1500001238, ADQ. DE INSUMOS PARA CONFECCIONAR CARNET INSTITUCIONAL PERSONAL ...</t>
  </si>
  <si>
    <t>1RA  REPOSICIÓN  DE CAJA CHICA FONDO REPONIBLE RESOLUCION 100-2025 RECTORIA</t>
  </si>
  <si>
    <t>PAGO FACT B1500000115 POR ADQ DE SOUVENIR PARA CHARLAS EN CONMEMORACION DEL DIA DEL TRABAJADOR E...</t>
  </si>
  <si>
    <t>1RA REPOSICION CAJA CHICA FONDO REPONIBLE RESOLUCION 100-2025 LNNM</t>
  </si>
  <si>
    <t>1RA REPOSICION CAJA CHICA FONDO RE´PONIBLE RESOLUCION 100-2025 EMH</t>
  </si>
  <si>
    <t>REC - PAGO DE  RETENCIONES Y RETRIBUCIONES COMPLEMENTARIA (IR-17) ABRIL 2025</t>
  </si>
  <si>
    <t>1ERA REPOSICION CAJA CHICA FONDO RE´PONIBLE RESOLUCION 100-2025 FEM</t>
  </si>
  <si>
    <t>REC PAGO FACT B1500000037 POR SERVICIO DE CHARLA PARA DIA DE LAS MADRES ORD 2025-00015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</si>
</sst>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8"/>
      <name val="Aptos Narrow"/>
      <family val="2"/>
      <scheme val="minor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left" vertical="top"/>
    </xf>
    <xf numFmtId="0" fontId="7" fillId="0" borderId="0" xfId="0" applyFont="1"/>
    <xf numFmtId="44" fontId="7" fillId="0" borderId="0" xfId="2" applyFont="1"/>
    <xf numFmtId="49" fontId="8" fillId="3" borderId="1" xfId="0" applyNumberFormat="1" applyFont="1" applyFill="1" applyBorder="1" applyAlignment="1">
      <alignment horizontal="center" vertical="center" wrapText="1"/>
    </xf>
    <xf numFmtId="15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8" fillId="3" borderId="1" xfId="2" applyFont="1" applyFill="1" applyBorder="1" applyAlignment="1">
      <alignment horizontal="center" vertical="center" wrapText="1"/>
    </xf>
    <xf numFmtId="0" fontId="8" fillId="0" borderId="0" xfId="0" applyFont="1"/>
    <xf numFmtId="49" fontId="4" fillId="4" borderId="4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4" fontId="4" fillId="4" borderId="4" xfId="2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4" fontId="7" fillId="0" borderId="0" xfId="0" applyNumberFormat="1" applyFont="1"/>
    <xf numFmtId="49" fontId="9" fillId="3" borderId="0" xfId="0" applyNumberFormat="1" applyFont="1" applyFill="1" applyAlignment="1">
      <alignment horizontal="left" vertical="center"/>
    </xf>
    <xf numFmtId="1" fontId="9" fillId="3" borderId="0" xfId="0" applyNumberFormat="1" applyFont="1" applyFill="1" applyAlignment="1">
      <alignment horizontal="left" vertical="center"/>
    </xf>
    <xf numFmtId="14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43" fontId="9" fillId="3" borderId="0" xfId="0" applyNumberFormat="1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 wrapText="1"/>
    </xf>
    <xf numFmtId="44" fontId="8" fillId="3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3" fontId="8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5" fontId="9" fillId="3" borderId="3" xfId="0" applyNumberFormat="1" applyFont="1" applyFill="1" applyBorder="1" applyAlignment="1">
      <alignment horizontal="center" vertical="center"/>
    </xf>
    <xf numFmtId="49" fontId="8" fillId="3" borderId="3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49" fontId="8" fillId="3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2" applyFont="1" applyAlignment="1">
      <alignment horizontal="center" vertical="center" wrapText="1"/>
    </xf>
    <xf numFmtId="15" fontId="9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38100</xdr:rowOff>
    </xdr:from>
    <xdr:to>
      <xdr:col>6</xdr:col>
      <xdr:colOff>1610360</xdr:colOff>
      <xdr:row>4</xdr:row>
      <xdr:rowOff>169545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7E5266FD-F75C-47A4-AEEA-4FC6AD40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38100"/>
          <a:ext cx="2753360" cy="108394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177</xdr:row>
      <xdr:rowOff>0</xdr:rowOff>
    </xdr:from>
    <xdr:to>
      <xdr:col>8</xdr:col>
      <xdr:colOff>1229420</xdr:colOff>
      <xdr:row>194</xdr:row>
      <xdr:rowOff>124294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DCAE5B-4959-C092-6795-73B539DED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193214625"/>
          <a:ext cx="4982270" cy="33627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5F5509-2CAE-47BD-BFF8-6100414B4C15}" name="Tabla1" displayName="Tabla1" ref="A10:L151" totalsRowShown="0" headerRowDxfId="15" dataDxfId="13" headerRowBorderDxfId="14" tableBorderDxfId="12">
  <autoFilter ref="A10:L151" xr:uid="{DF5F5509-2CAE-47BD-BFF8-6100414B4C15}"/>
  <tableColumns count="12">
    <tableColumn id="1" xr3:uid="{C1205BDA-6709-4E4B-AD9D-792DF1AC1007}" name="No." dataDxfId="11"/>
    <tableColumn id="8" xr3:uid="{786FB1DF-CEC4-4D72-8215-F5DD247B2D50}" name="Tipo de Pago" dataDxfId="10"/>
    <tableColumn id="15" xr3:uid="{7F7AD02A-61F5-4FE8-811A-674F3E8DC3A1}" name="Fecha de Documento" dataDxfId="9"/>
    <tableColumn id="9" xr3:uid="{C782FEA6-475A-44D6-AE3B-81AD61053763}" name="No. De Documento de Pago" dataDxfId="8"/>
    <tableColumn id="6" xr3:uid="{899E14CF-62BA-4EEC-835C-9F1107335B2E}" name="Fecha de la Factura" dataDxfId="7"/>
    <tableColumn id="2" xr3:uid="{FC23E32F-3D32-4DE6-9043-1F5941659E9C}" name="Beneficiario" dataDxfId="6"/>
    <tableColumn id="3" xr3:uid="{FCE074ED-4181-4F52-BE38-CE3F6D1DFBF2}" name="Concepto" dataDxfId="5"/>
    <tableColumn id="14" xr3:uid="{ED5B5F64-F7B5-487F-BD03-BF22DC5ADED8}" name="Monto Facturado DOP" dataDxfId="4" dataCellStyle="Moneda"/>
    <tableColumn id="4" xr3:uid="{797824C3-82CF-4D34-8872-1E667B9E28F5}" name="Monto Pagado DOP" dataDxfId="3" dataCellStyle="Moneda">
      <calculatedColumnFormula>+Tabla1[[#This Row],[Monto Facturado DOP]]</calculatedColumnFormula>
    </tableColumn>
    <tableColumn id="5" xr3:uid="{FE94261D-8E20-422B-A9FE-31EBAB5DAA70}" name="Monto Pendiente DOP" dataDxfId="2" dataCellStyle="Moneda">
      <calculatedColumnFormula>+Tabla1[[#This Row],[Monto Facturado DOP]]-Tabla1[[#This Row],[Monto Pagado DOP]]</calculatedColumnFormula>
    </tableColumn>
    <tableColumn id="7" xr3:uid="{7676B207-6C91-4FE7-AA02-C2A274746250}" name="Estado" dataDxfId="1"/>
    <tableColumn id="10" xr3:uid="{BCA7EE81-DC19-4E33-A205-FF8A4600B240}" name="Fecha estimada de Pago" dataDxfId="0">
      <calculatedColumnFormula>+Tabla1[[#This Row],[Fecha de Documento]]+15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4"/>
  <sheetViews>
    <sheetView tabSelected="1" zoomScaleNormal="100" workbookViewId="0">
      <selection activeCell="H171" sqref="H171"/>
    </sheetView>
  </sheetViews>
  <sheetFormatPr baseColWidth="10" defaultColWidth="9.140625" defaultRowHeight="15" x14ac:dyDescent="0.25"/>
  <cols>
    <col min="1" max="1" width="7.5703125" style="12" customWidth="1"/>
    <col min="2" max="2" width="18.7109375" style="12" customWidth="1"/>
    <col min="3" max="3" width="21" style="12" customWidth="1"/>
    <col min="4" max="5" width="23.42578125" style="12" customWidth="1"/>
    <col min="6" max="6" width="25.140625" style="12" customWidth="1"/>
    <col min="7" max="7" width="31.42578125" style="12" customWidth="1"/>
    <col min="8" max="8" width="24.85546875" style="12" customWidth="1"/>
    <col min="9" max="9" width="21.85546875" style="12" customWidth="1"/>
    <col min="10" max="10" width="23.42578125" style="12" customWidth="1"/>
    <col min="11" max="11" width="14.85546875" style="12" customWidth="1"/>
    <col min="12" max="12" width="23.42578125" style="26" customWidth="1"/>
    <col min="13" max="13" width="9.140625" style="12"/>
    <col min="14" max="14" width="23.42578125" style="12" customWidth="1"/>
    <col min="15" max="15" width="28.7109375" style="12" customWidth="1"/>
    <col min="16" max="16" width="24.42578125" style="12" customWidth="1"/>
    <col min="17" max="17" width="23.42578125" style="13" customWidth="1"/>
    <col min="18" max="16384" width="9.140625" style="12"/>
  </cols>
  <sheetData>
    <row r="1" spans="1:17" s="4" customFormat="1" ht="18.75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1"/>
      <c r="L1" s="3"/>
    </row>
    <row r="2" spans="1:17" s="4" customFormat="1" ht="18.75" x14ac:dyDescent="0.3">
      <c r="A2" s="1"/>
      <c r="B2" s="1"/>
      <c r="C2" s="1"/>
      <c r="D2" s="1"/>
      <c r="E2" s="1"/>
      <c r="F2" s="1"/>
      <c r="G2" s="1"/>
      <c r="H2" s="2"/>
      <c r="I2" s="2"/>
      <c r="J2" s="2"/>
      <c r="K2" s="1"/>
      <c r="L2" s="3"/>
    </row>
    <row r="3" spans="1:17" s="4" customFormat="1" ht="18.75" x14ac:dyDescent="0.3">
      <c r="A3" s="1"/>
      <c r="B3" s="1"/>
      <c r="C3" s="1"/>
      <c r="D3" s="1"/>
      <c r="E3" s="1"/>
      <c r="F3" s="1"/>
      <c r="G3" s="1"/>
      <c r="H3" s="2"/>
      <c r="I3" s="2"/>
      <c r="J3" s="2"/>
      <c r="K3" s="1"/>
      <c r="L3" s="3"/>
    </row>
    <row r="4" spans="1:17" s="4" customFormat="1" ht="18.75" x14ac:dyDescent="0.3">
      <c r="A4" s="1"/>
      <c r="B4" s="1"/>
      <c r="C4" s="1"/>
      <c r="D4" s="1"/>
      <c r="E4" s="1"/>
      <c r="F4" s="1"/>
      <c r="G4" s="1"/>
      <c r="H4" s="2"/>
      <c r="I4" s="2"/>
      <c r="J4" s="2"/>
      <c r="L4" s="25"/>
    </row>
    <row r="5" spans="1:17" s="4" customFormat="1" ht="18.75" x14ac:dyDescent="0.3">
      <c r="A5" s="1"/>
      <c r="B5" s="1"/>
      <c r="C5" s="1"/>
      <c r="D5" s="1"/>
      <c r="E5" s="1"/>
      <c r="F5" s="1"/>
      <c r="G5" s="1"/>
      <c r="H5" s="2"/>
      <c r="I5" s="2"/>
      <c r="J5" s="2"/>
      <c r="L5" s="25"/>
    </row>
    <row r="6" spans="1:17" s="4" customFormat="1" ht="18.75" x14ac:dyDescent="0.3">
      <c r="A6" s="46" t="s">
        <v>69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7" s="4" customFormat="1" ht="18.75" x14ac:dyDescent="0.3">
      <c r="A7" s="46" t="s">
        <v>95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7" s="4" customFormat="1" ht="18.75" x14ac:dyDescent="0.3">
      <c r="A8" s="46" t="s">
        <v>70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7" s="4" customFormat="1" ht="18.75" x14ac:dyDescent="0.3">
      <c r="A9" s="5" t="s">
        <v>96</v>
      </c>
      <c r="B9" s="5"/>
      <c r="C9" s="1"/>
      <c r="D9" s="1"/>
      <c r="E9" s="1"/>
      <c r="F9" s="1"/>
      <c r="G9" s="1"/>
      <c r="H9" s="2"/>
      <c r="I9" s="2"/>
      <c r="J9" s="2"/>
      <c r="K9" s="6" t="s">
        <v>71</v>
      </c>
      <c r="L9" s="7">
        <v>45817</v>
      </c>
    </row>
    <row r="10" spans="1:17" ht="56.25" x14ac:dyDescent="0.25">
      <c r="A10" s="8" t="s">
        <v>72</v>
      </c>
      <c r="B10" s="8" t="s">
        <v>73</v>
      </c>
      <c r="C10" s="8" t="s">
        <v>74</v>
      </c>
      <c r="D10" s="8" t="s">
        <v>75</v>
      </c>
      <c r="E10" s="8" t="s">
        <v>76</v>
      </c>
      <c r="F10" s="8" t="s">
        <v>0</v>
      </c>
      <c r="G10" s="8" t="s">
        <v>77</v>
      </c>
      <c r="H10" s="9" t="s">
        <v>78</v>
      </c>
      <c r="I10" s="9" t="s">
        <v>79</v>
      </c>
      <c r="J10" s="9" t="s">
        <v>80</v>
      </c>
      <c r="K10" s="8" t="s">
        <v>81</v>
      </c>
      <c r="L10" s="10" t="s">
        <v>82</v>
      </c>
      <c r="Q10" s="12"/>
    </row>
    <row r="11" spans="1:17" s="18" customFormat="1" ht="94.5" x14ac:dyDescent="0.25">
      <c r="A11" s="16">
        <v>1</v>
      </c>
      <c r="B11" s="15" t="s">
        <v>68</v>
      </c>
      <c r="C11" s="24" t="s">
        <v>97</v>
      </c>
      <c r="D11" s="16" t="s">
        <v>118</v>
      </c>
      <c r="E11" s="15" t="s">
        <v>12</v>
      </c>
      <c r="F11" s="14" t="s">
        <v>2</v>
      </c>
      <c r="G11" s="14" t="s">
        <v>269</v>
      </c>
      <c r="H11" s="17">
        <v>30963.1</v>
      </c>
      <c r="I11" s="17">
        <f>+Tabla1[[#This Row],[Monto Facturado DOP]]</f>
        <v>30963.1</v>
      </c>
      <c r="J11" s="17">
        <f>+Tabla1[[#This Row],[Monto Facturado DOP]]-Tabla1[[#This Row],[Monto Pagado DOP]]</f>
        <v>0</v>
      </c>
      <c r="K11" s="15" t="s">
        <v>84</v>
      </c>
      <c r="L11" s="24">
        <f>+Tabla1[[#This Row],[Fecha de Documento]]+15</f>
        <v>45808</v>
      </c>
    </row>
    <row r="12" spans="1:17" s="18" customFormat="1" ht="110.25" x14ac:dyDescent="0.25">
      <c r="A12" s="16">
        <v>3</v>
      </c>
      <c r="B12" s="15" t="s">
        <v>68</v>
      </c>
      <c r="C12" s="24" t="s">
        <v>98</v>
      </c>
      <c r="D12" s="16" t="s">
        <v>119</v>
      </c>
      <c r="E12" s="15" t="s">
        <v>9</v>
      </c>
      <c r="F12" s="14" t="s">
        <v>249</v>
      </c>
      <c r="G12" s="14" t="s">
        <v>270</v>
      </c>
      <c r="H12" s="17">
        <v>83544</v>
      </c>
      <c r="I12" s="17">
        <f>+Tabla1[[#This Row],[Monto Facturado DOP]]</f>
        <v>83544</v>
      </c>
      <c r="J12" s="17">
        <f>+Tabla1[[#This Row],[Monto Facturado DOP]]-Tabla1[[#This Row],[Monto Pagado DOP]]</f>
        <v>0</v>
      </c>
      <c r="K12" s="15" t="s">
        <v>84</v>
      </c>
      <c r="L12" s="24">
        <f>+Tabla1[[#This Row],[Fecha de Documento]]+15</f>
        <v>45799</v>
      </c>
    </row>
    <row r="13" spans="1:17" s="18" customFormat="1" ht="94.5" x14ac:dyDescent="0.25">
      <c r="A13" s="16">
        <v>4</v>
      </c>
      <c r="B13" s="15" t="s">
        <v>68</v>
      </c>
      <c r="C13" s="24" t="s">
        <v>99</v>
      </c>
      <c r="D13" s="16" t="s">
        <v>120</v>
      </c>
      <c r="E13" s="15" t="s">
        <v>30</v>
      </c>
      <c r="F13" s="14" t="s">
        <v>250</v>
      </c>
      <c r="G13" s="14" t="s">
        <v>271</v>
      </c>
      <c r="H13" s="17">
        <v>32450</v>
      </c>
      <c r="I13" s="17">
        <f>+Tabla1[[#This Row],[Monto Facturado DOP]]</f>
        <v>32450</v>
      </c>
      <c r="J13" s="17">
        <f>+Tabla1[[#This Row],[Monto Facturado DOP]]-Tabla1[[#This Row],[Monto Pagado DOP]]</f>
        <v>0</v>
      </c>
      <c r="K13" s="15" t="s">
        <v>84</v>
      </c>
      <c r="L13" s="24">
        <f>+Tabla1[[#This Row],[Fecha de Documento]]+15</f>
        <v>45793</v>
      </c>
    </row>
    <row r="14" spans="1:17" s="18" customFormat="1" ht="94.5" x14ac:dyDescent="0.25">
      <c r="A14" s="16">
        <v>5</v>
      </c>
      <c r="B14" s="15" t="s">
        <v>68</v>
      </c>
      <c r="C14" s="24" t="s">
        <v>100</v>
      </c>
      <c r="D14" s="16" t="s">
        <v>121</v>
      </c>
      <c r="E14" s="15" t="s">
        <v>38</v>
      </c>
      <c r="F14" s="14" t="s">
        <v>13</v>
      </c>
      <c r="G14" s="14" t="s">
        <v>272</v>
      </c>
      <c r="H14" s="17">
        <v>47226</v>
      </c>
      <c r="I14" s="17">
        <f>+Tabla1[[#This Row],[Monto Facturado DOP]]</f>
        <v>47226</v>
      </c>
      <c r="J14" s="17">
        <f>+Tabla1[[#This Row],[Monto Facturado DOP]]-Tabla1[[#This Row],[Monto Pagado DOP]]</f>
        <v>0</v>
      </c>
      <c r="K14" s="15" t="s">
        <v>84</v>
      </c>
      <c r="L14" s="24">
        <f>+Tabla1[[#This Row],[Fecha de Documento]]+15</f>
        <v>45806</v>
      </c>
    </row>
    <row r="15" spans="1:17" s="18" customFormat="1" ht="110.25" x14ac:dyDescent="0.25">
      <c r="A15" s="16">
        <v>6</v>
      </c>
      <c r="B15" s="15" t="s">
        <v>68</v>
      </c>
      <c r="C15" s="24" t="s">
        <v>98</v>
      </c>
      <c r="D15" s="16" t="s">
        <v>122</v>
      </c>
      <c r="E15" s="15" t="s">
        <v>9</v>
      </c>
      <c r="F15" s="14" t="s">
        <v>15</v>
      </c>
      <c r="G15" s="14" t="s">
        <v>273</v>
      </c>
      <c r="H15" s="17">
        <v>86238.399999999994</v>
      </c>
      <c r="I15" s="17">
        <f>+Tabla1[[#This Row],[Monto Facturado DOP]]</f>
        <v>86238.399999999994</v>
      </c>
      <c r="J15" s="17">
        <f>+Tabla1[[#This Row],[Monto Facturado DOP]]-Tabla1[[#This Row],[Monto Pagado DOP]]</f>
        <v>0</v>
      </c>
      <c r="K15" s="15" t="s">
        <v>84</v>
      </c>
      <c r="L15" s="24">
        <f>+Tabla1[[#This Row],[Fecha de Documento]]+15</f>
        <v>45799</v>
      </c>
    </row>
    <row r="16" spans="1:17" s="18" customFormat="1" ht="94.5" x14ac:dyDescent="0.25">
      <c r="A16" s="16">
        <v>7</v>
      </c>
      <c r="B16" s="15" t="s">
        <v>68</v>
      </c>
      <c r="C16" s="24" t="s">
        <v>101</v>
      </c>
      <c r="D16" s="16" t="s">
        <v>123</v>
      </c>
      <c r="E16" s="15" t="s">
        <v>239</v>
      </c>
      <c r="F16" s="14" t="s">
        <v>16</v>
      </c>
      <c r="G16" s="14" t="s">
        <v>274</v>
      </c>
      <c r="H16" s="17">
        <v>1773865.52</v>
      </c>
      <c r="I16" s="17">
        <f>+Tabla1[[#This Row],[Monto Facturado DOP]]</f>
        <v>1773865.52</v>
      </c>
      <c r="J16" s="17">
        <f>+Tabla1[[#This Row],[Monto Facturado DOP]]-Tabla1[[#This Row],[Monto Pagado DOP]]</f>
        <v>0</v>
      </c>
      <c r="K16" s="15" t="s">
        <v>84</v>
      </c>
      <c r="L16" s="24">
        <f>+Tabla1[[#This Row],[Fecha de Documento]]+15</f>
        <v>45807</v>
      </c>
    </row>
    <row r="17" spans="1:12" s="18" customFormat="1" ht="78.75" x14ac:dyDescent="0.25">
      <c r="A17" s="16">
        <v>8</v>
      </c>
      <c r="B17" s="15" t="s">
        <v>68</v>
      </c>
      <c r="C17" s="24" t="s">
        <v>100</v>
      </c>
      <c r="D17" s="16" t="s">
        <v>124</v>
      </c>
      <c r="E17" s="15" t="s">
        <v>239</v>
      </c>
      <c r="F17" s="14" t="s">
        <v>16</v>
      </c>
      <c r="G17" s="14" t="s">
        <v>275</v>
      </c>
      <c r="H17" s="17">
        <v>30894.5</v>
      </c>
      <c r="I17" s="17">
        <f>+Tabla1[[#This Row],[Monto Facturado DOP]]</f>
        <v>30894.5</v>
      </c>
      <c r="J17" s="17">
        <f>+Tabla1[[#This Row],[Monto Facturado DOP]]-Tabla1[[#This Row],[Monto Pagado DOP]]</f>
        <v>0</v>
      </c>
      <c r="K17" s="15" t="s">
        <v>84</v>
      </c>
      <c r="L17" s="24">
        <f>+Tabla1[[#This Row],[Fecha de Documento]]+15</f>
        <v>45806</v>
      </c>
    </row>
    <row r="18" spans="1:12" s="18" customFormat="1" ht="78.75" x14ac:dyDescent="0.25">
      <c r="A18" s="16">
        <v>9</v>
      </c>
      <c r="B18" s="15" t="s">
        <v>68</v>
      </c>
      <c r="C18" s="24" t="s">
        <v>100</v>
      </c>
      <c r="D18" s="16" t="s">
        <v>125</v>
      </c>
      <c r="E18" s="15" t="s">
        <v>239</v>
      </c>
      <c r="F18" s="14" t="s">
        <v>16</v>
      </c>
      <c r="G18" s="14" t="s">
        <v>276</v>
      </c>
      <c r="H18" s="17">
        <v>563421.05000000005</v>
      </c>
      <c r="I18" s="17">
        <f>+Tabla1[[#This Row],[Monto Facturado DOP]]</f>
        <v>563421.05000000005</v>
      </c>
      <c r="J18" s="17">
        <f>+Tabla1[[#This Row],[Monto Facturado DOP]]-Tabla1[[#This Row],[Monto Pagado DOP]]</f>
        <v>0</v>
      </c>
      <c r="K18" s="15" t="s">
        <v>84</v>
      </c>
      <c r="L18" s="24">
        <f>+Tabla1[[#This Row],[Fecha de Documento]]+15</f>
        <v>45806</v>
      </c>
    </row>
    <row r="19" spans="1:12" s="18" customFormat="1" ht="110.25" x14ac:dyDescent="0.25">
      <c r="A19" s="16">
        <v>10</v>
      </c>
      <c r="B19" s="15" t="s">
        <v>68</v>
      </c>
      <c r="C19" s="24" t="s">
        <v>98</v>
      </c>
      <c r="D19" s="16" t="s">
        <v>126</v>
      </c>
      <c r="E19" s="15" t="s">
        <v>240</v>
      </c>
      <c r="F19" s="14" t="s">
        <v>16</v>
      </c>
      <c r="G19" s="14" t="s">
        <v>277</v>
      </c>
      <c r="H19" s="17">
        <v>97182.93</v>
      </c>
      <c r="I19" s="17">
        <f>+Tabla1[[#This Row],[Monto Facturado DOP]]</f>
        <v>97182.93</v>
      </c>
      <c r="J19" s="17">
        <f>+Tabla1[[#This Row],[Monto Facturado DOP]]-Tabla1[[#This Row],[Monto Pagado DOP]]</f>
        <v>0</v>
      </c>
      <c r="K19" s="15" t="s">
        <v>84</v>
      </c>
      <c r="L19" s="24">
        <f>+Tabla1[[#This Row],[Fecha de Documento]]+15</f>
        <v>45799</v>
      </c>
    </row>
    <row r="20" spans="1:12" s="18" customFormat="1" ht="126" x14ac:dyDescent="0.25">
      <c r="A20" s="16">
        <v>11</v>
      </c>
      <c r="B20" s="15" t="s">
        <v>68</v>
      </c>
      <c r="C20" s="24" t="s">
        <v>100</v>
      </c>
      <c r="D20" s="16" t="s">
        <v>127</v>
      </c>
      <c r="E20" s="15" t="s">
        <v>241</v>
      </c>
      <c r="F20" s="14" t="s">
        <v>16</v>
      </c>
      <c r="G20" s="14" t="s">
        <v>278</v>
      </c>
      <c r="H20" s="17">
        <v>1552674.78</v>
      </c>
      <c r="I20" s="17">
        <f>+Tabla1[[#This Row],[Monto Facturado DOP]]</f>
        <v>1552674.78</v>
      </c>
      <c r="J20" s="17">
        <f>+Tabla1[[#This Row],[Monto Facturado DOP]]-Tabla1[[#This Row],[Monto Pagado DOP]]</f>
        <v>0</v>
      </c>
      <c r="K20" s="15" t="s">
        <v>84</v>
      </c>
      <c r="L20" s="24">
        <f>+Tabla1[[#This Row],[Fecha de Documento]]+15</f>
        <v>45806</v>
      </c>
    </row>
    <row r="21" spans="1:12" s="18" customFormat="1" ht="78.75" x14ac:dyDescent="0.25">
      <c r="A21" s="16">
        <v>12</v>
      </c>
      <c r="B21" s="15" t="s">
        <v>68</v>
      </c>
      <c r="C21" s="24" t="s">
        <v>102</v>
      </c>
      <c r="D21" s="16" t="s">
        <v>128</v>
      </c>
      <c r="E21" s="15" t="s">
        <v>8</v>
      </c>
      <c r="F21" s="14" t="s">
        <v>18</v>
      </c>
      <c r="G21" s="14" t="s">
        <v>279</v>
      </c>
      <c r="H21" s="17">
        <v>225276</v>
      </c>
      <c r="I21" s="17">
        <f>+Tabla1[[#This Row],[Monto Facturado DOP]]</f>
        <v>225276</v>
      </c>
      <c r="J21" s="17">
        <f>+Tabla1[[#This Row],[Monto Facturado DOP]]-Tabla1[[#This Row],[Monto Pagado DOP]]</f>
        <v>0</v>
      </c>
      <c r="K21" s="15" t="s">
        <v>84</v>
      </c>
      <c r="L21" s="24">
        <f>+Tabla1[[#This Row],[Fecha de Documento]]+15</f>
        <v>45804</v>
      </c>
    </row>
    <row r="22" spans="1:12" s="18" customFormat="1" ht="126" x14ac:dyDescent="0.25">
      <c r="A22" s="16">
        <v>13</v>
      </c>
      <c r="B22" s="15" t="s">
        <v>68</v>
      </c>
      <c r="C22" s="24" t="s">
        <v>103</v>
      </c>
      <c r="D22" s="16" t="s">
        <v>129</v>
      </c>
      <c r="E22" s="15" t="s">
        <v>97</v>
      </c>
      <c r="F22" s="14" t="s">
        <v>251</v>
      </c>
      <c r="G22" s="14" t="s">
        <v>280</v>
      </c>
      <c r="H22" s="17">
        <v>21144.87</v>
      </c>
      <c r="I22" s="17">
        <f>+Tabla1[[#This Row],[Monto Facturado DOP]]</f>
        <v>21144.87</v>
      </c>
      <c r="J22" s="17">
        <f>+Tabla1[[#This Row],[Monto Facturado DOP]]-Tabla1[[#This Row],[Monto Pagado DOP]]</f>
        <v>0</v>
      </c>
      <c r="K22" s="15" t="s">
        <v>84</v>
      </c>
      <c r="L22" s="24">
        <f>+Tabla1[[#This Row],[Fecha de Documento]]+15</f>
        <v>45820</v>
      </c>
    </row>
    <row r="23" spans="1:12" s="18" customFormat="1" ht="110.25" x14ac:dyDescent="0.25">
      <c r="A23" s="16">
        <v>14</v>
      </c>
      <c r="B23" s="15" t="s">
        <v>68</v>
      </c>
      <c r="C23" s="24" t="s">
        <v>98</v>
      </c>
      <c r="D23" s="16" t="s">
        <v>130</v>
      </c>
      <c r="E23" s="15" t="s">
        <v>3</v>
      </c>
      <c r="F23" s="14" t="s">
        <v>252</v>
      </c>
      <c r="G23" s="14" t="s">
        <v>281</v>
      </c>
      <c r="H23" s="17">
        <v>582143.5</v>
      </c>
      <c r="I23" s="17">
        <f>+Tabla1[[#This Row],[Monto Facturado DOP]]</f>
        <v>582143.5</v>
      </c>
      <c r="J23" s="17">
        <f>+Tabla1[[#This Row],[Monto Facturado DOP]]-Tabla1[[#This Row],[Monto Pagado DOP]]</f>
        <v>0</v>
      </c>
      <c r="K23" s="15" t="s">
        <v>84</v>
      </c>
      <c r="L23" s="24">
        <f>+Tabla1[[#This Row],[Fecha de Documento]]+15</f>
        <v>45799</v>
      </c>
    </row>
    <row r="24" spans="1:12" s="18" customFormat="1" ht="126" x14ac:dyDescent="0.25">
      <c r="A24" s="16">
        <v>15</v>
      </c>
      <c r="B24" s="15" t="s">
        <v>68</v>
      </c>
      <c r="C24" s="24" t="s">
        <v>104</v>
      </c>
      <c r="D24" s="16" t="s">
        <v>131</v>
      </c>
      <c r="E24" s="15" t="s">
        <v>242</v>
      </c>
      <c r="F24" s="14" t="s">
        <v>253</v>
      </c>
      <c r="G24" s="14" t="s">
        <v>282</v>
      </c>
      <c r="H24" s="17">
        <v>35754.78</v>
      </c>
      <c r="I24" s="17">
        <f>+Tabla1[[#This Row],[Monto Facturado DOP]]</f>
        <v>35754.78</v>
      </c>
      <c r="J24" s="17">
        <f>+Tabla1[[#This Row],[Monto Facturado DOP]]-Tabla1[[#This Row],[Monto Pagado DOP]]</f>
        <v>0</v>
      </c>
      <c r="K24" s="15" t="s">
        <v>84</v>
      </c>
      <c r="L24" s="24">
        <f>+Tabla1[[#This Row],[Fecha de Documento]]+15</f>
        <v>45822</v>
      </c>
    </row>
    <row r="25" spans="1:12" s="18" customFormat="1" ht="110.25" x14ac:dyDescent="0.25">
      <c r="A25" s="16">
        <v>16</v>
      </c>
      <c r="B25" s="15" t="s">
        <v>68</v>
      </c>
      <c r="C25" s="24" t="s">
        <v>105</v>
      </c>
      <c r="D25" s="16" t="s">
        <v>132</v>
      </c>
      <c r="E25" s="15" t="s">
        <v>14</v>
      </c>
      <c r="F25" s="14" t="s">
        <v>20</v>
      </c>
      <c r="G25" s="14" t="s">
        <v>283</v>
      </c>
      <c r="H25" s="17">
        <v>9300</v>
      </c>
      <c r="I25" s="17">
        <f>+Tabla1[[#This Row],[Monto Facturado DOP]]</f>
        <v>9300</v>
      </c>
      <c r="J25" s="17">
        <f>+Tabla1[[#This Row],[Monto Facturado DOP]]-Tabla1[[#This Row],[Monto Pagado DOP]]</f>
        <v>0</v>
      </c>
      <c r="K25" s="15" t="s">
        <v>84</v>
      </c>
      <c r="L25" s="24">
        <f>+Tabla1[[#This Row],[Fecha de Documento]]+15</f>
        <v>45811</v>
      </c>
    </row>
    <row r="26" spans="1:12" s="18" customFormat="1" ht="94.5" x14ac:dyDescent="0.25">
      <c r="A26" s="16">
        <v>17</v>
      </c>
      <c r="B26" s="15" t="s">
        <v>68</v>
      </c>
      <c r="C26" s="24" t="s">
        <v>102</v>
      </c>
      <c r="D26" s="16" t="s">
        <v>133</v>
      </c>
      <c r="E26" s="15" t="s">
        <v>21</v>
      </c>
      <c r="F26" s="14" t="s">
        <v>254</v>
      </c>
      <c r="G26" s="14" t="s">
        <v>284</v>
      </c>
      <c r="H26" s="17">
        <v>115740</v>
      </c>
      <c r="I26" s="17">
        <f>+Tabla1[[#This Row],[Monto Facturado DOP]]</f>
        <v>115740</v>
      </c>
      <c r="J26" s="17">
        <f>+Tabla1[[#This Row],[Monto Facturado DOP]]-Tabla1[[#This Row],[Monto Pagado DOP]]</f>
        <v>0</v>
      </c>
      <c r="K26" s="15" t="s">
        <v>84</v>
      </c>
      <c r="L26" s="24">
        <f>+Tabla1[[#This Row],[Fecha de Documento]]+15</f>
        <v>45804</v>
      </c>
    </row>
    <row r="27" spans="1:12" s="18" customFormat="1" ht="110.25" x14ac:dyDescent="0.25">
      <c r="A27" s="16">
        <v>18</v>
      </c>
      <c r="B27" s="15" t="s">
        <v>68</v>
      </c>
      <c r="C27" s="24" t="s">
        <v>106</v>
      </c>
      <c r="D27" s="16" t="s">
        <v>134</v>
      </c>
      <c r="E27" s="15" t="s">
        <v>6</v>
      </c>
      <c r="F27" s="14" t="s">
        <v>22</v>
      </c>
      <c r="G27" s="14" t="s">
        <v>285</v>
      </c>
      <c r="H27" s="17">
        <v>197501.32</v>
      </c>
      <c r="I27" s="17">
        <f>+Tabla1[[#This Row],[Monto Facturado DOP]]</f>
        <v>197501.32</v>
      </c>
      <c r="J27" s="17">
        <f>+Tabla1[[#This Row],[Monto Facturado DOP]]-Tabla1[[#This Row],[Monto Pagado DOP]]</f>
        <v>0</v>
      </c>
      <c r="K27" s="15" t="s">
        <v>84</v>
      </c>
      <c r="L27" s="24">
        <f>+Tabla1[[#This Row],[Fecha de Documento]]+15</f>
        <v>45801</v>
      </c>
    </row>
    <row r="28" spans="1:12" s="18" customFormat="1" ht="110.25" x14ac:dyDescent="0.25">
      <c r="A28" s="16">
        <v>19</v>
      </c>
      <c r="B28" s="15" t="s">
        <v>68</v>
      </c>
      <c r="C28" s="24" t="s">
        <v>107</v>
      </c>
      <c r="D28" s="16" t="s">
        <v>135</v>
      </c>
      <c r="E28" s="15" t="s">
        <v>115</v>
      </c>
      <c r="F28" s="14" t="s">
        <v>24</v>
      </c>
      <c r="G28" s="14" t="s">
        <v>286</v>
      </c>
      <c r="H28" s="17">
        <v>30460.59</v>
      </c>
      <c r="I28" s="17">
        <f>+Tabla1[[#This Row],[Monto Facturado DOP]]</f>
        <v>30460.59</v>
      </c>
      <c r="J28" s="17">
        <f>+Tabla1[[#This Row],[Monto Facturado DOP]]-Tabla1[[#This Row],[Monto Pagado DOP]]</f>
        <v>0</v>
      </c>
      <c r="K28" s="15" t="s">
        <v>84</v>
      </c>
      <c r="L28" s="24">
        <f>+Tabla1[[#This Row],[Fecha de Documento]]+15</f>
        <v>45814</v>
      </c>
    </row>
    <row r="29" spans="1:12" s="18" customFormat="1" ht="110.25" x14ac:dyDescent="0.25">
      <c r="A29" s="16">
        <v>20</v>
      </c>
      <c r="B29" s="15" t="s">
        <v>68</v>
      </c>
      <c r="C29" s="24" t="s">
        <v>104</v>
      </c>
      <c r="D29" s="16" t="s">
        <v>136</v>
      </c>
      <c r="E29" s="15" t="s">
        <v>109</v>
      </c>
      <c r="F29" s="14" t="s">
        <v>27</v>
      </c>
      <c r="G29" s="14" t="s">
        <v>287</v>
      </c>
      <c r="H29" s="17">
        <v>31900</v>
      </c>
      <c r="I29" s="17">
        <f>+Tabla1[[#This Row],[Monto Facturado DOP]]</f>
        <v>31900</v>
      </c>
      <c r="J29" s="17">
        <f>+Tabla1[[#This Row],[Monto Facturado DOP]]-Tabla1[[#This Row],[Monto Pagado DOP]]</f>
        <v>0</v>
      </c>
      <c r="K29" s="15" t="s">
        <v>84</v>
      </c>
      <c r="L29" s="24">
        <f>+Tabla1[[#This Row],[Fecha de Documento]]+15</f>
        <v>45822</v>
      </c>
    </row>
    <row r="30" spans="1:12" s="18" customFormat="1" ht="110.25" x14ac:dyDescent="0.25">
      <c r="A30" s="16">
        <v>21</v>
      </c>
      <c r="B30" s="15" t="s">
        <v>68</v>
      </c>
      <c r="C30" s="24" t="s">
        <v>106</v>
      </c>
      <c r="D30" s="16" t="s">
        <v>137</v>
      </c>
      <c r="E30" s="15" t="s">
        <v>99</v>
      </c>
      <c r="F30" s="14" t="s">
        <v>29</v>
      </c>
      <c r="G30" s="14" t="s">
        <v>288</v>
      </c>
      <c r="H30" s="17">
        <v>201868.05</v>
      </c>
      <c r="I30" s="17">
        <f>+Tabla1[[#This Row],[Monto Facturado DOP]]</f>
        <v>201868.05</v>
      </c>
      <c r="J30" s="17">
        <f>+Tabla1[[#This Row],[Monto Facturado DOP]]-Tabla1[[#This Row],[Monto Pagado DOP]]</f>
        <v>0</v>
      </c>
      <c r="K30" s="15" t="s">
        <v>84</v>
      </c>
      <c r="L30" s="24">
        <f>+Tabla1[[#This Row],[Fecha de Documento]]+15</f>
        <v>45801</v>
      </c>
    </row>
    <row r="31" spans="1:12" s="18" customFormat="1" ht="126" x14ac:dyDescent="0.25">
      <c r="A31" s="16">
        <v>22</v>
      </c>
      <c r="B31" s="15" t="s">
        <v>68</v>
      </c>
      <c r="C31" s="24" t="s">
        <v>101</v>
      </c>
      <c r="D31" s="16" t="s">
        <v>138</v>
      </c>
      <c r="E31" s="15" t="s">
        <v>10</v>
      </c>
      <c r="F31" s="14" t="s">
        <v>31</v>
      </c>
      <c r="G31" s="14" t="s">
        <v>289</v>
      </c>
      <c r="H31" s="17">
        <v>15930</v>
      </c>
      <c r="I31" s="17">
        <f>+Tabla1[[#This Row],[Monto Facturado DOP]]</f>
        <v>15930</v>
      </c>
      <c r="J31" s="17">
        <f>+Tabla1[[#This Row],[Monto Facturado DOP]]-Tabla1[[#This Row],[Monto Pagado DOP]]</f>
        <v>0</v>
      </c>
      <c r="K31" s="15" t="s">
        <v>84</v>
      </c>
      <c r="L31" s="24">
        <f>+Tabla1[[#This Row],[Fecha de Documento]]+15</f>
        <v>45807</v>
      </c>
    </row>
    <row r="32" spans="1:12" s="18" customFormat="1" ht="110.25" x14ac:dyDescent="0.25">
      <c r="A32" s="16">
        <v>23</v>
      </c>
      <c r="B32" s="15" t="s">
        <v>68</v>
      </c>
      <c r="C32" s="24" t="s">
        <v>102</v>
      </c>
      <c r="D32" s="16" t="s">
        <v>139</v>
      </c>
      <c r="E32" s="15" t="s">
        <v>99</v>
      </c>
      <c r="F32" s="14" t="s">
        <v>33</v>
      </c>
      <c r="G32" s="14" t="s">
        <v>290</v>
      </c>
      <c r="H32" s="17">
        <v>734714.3</v>
      </c>
      <c r="I32" s="17">
        <f>+Tabla1[[#This Row],[Monto Facturado DOP]]</f>
        <v>734714.3</v>
      </c>
      <c r="J32" s="17">
        <f>+Tabla1[[#This Row],[Monto Facturado DOP]]-Tabla1[[#This Row],[Monto Pagado DOP]]</f>
        <v>0</v>
      </c>
      <c r="K32" s="15" t="s">
        <v>84</v>
      </c>
      <c r="L32" s="24">
        <f>+Tabla1[[#This Row],[Fecha de Documento]]+15</f>
        <v>45804</v>
      </c>
    </row>
    <row r="33" spans="1:12" s="18" customFormat="1" ht="78.75" x14ac:dyDescent="0.25">
      <c r="A33" s="16">
        <v>24</v>
      </c>
      <c r="B33" s="15" t="s">
        <v>68</v>
      </c>
      <c r="C33" s="24" t="s">
        <v>105</v>
      </c>
      <c r="D33" s="16" t="s">
        <v>140</v>
      </c>
      <c r="E33" s="15" t="s">
        <v>110</v>
      </c>
      <c r="F33" s="14" t="s">
        <v>34</v>
      </c>
      <c r="G33" s="14" t="s">
        <v>291</v>
      </c>
      <c r="H33" s="17">
        <v>17615.68</v>
      </c>
      <c r="I33" s="17">
        <f>+Tabla1[[#This Row],[Monto Facturado DOP]]</f>
        <v>17615.68</v>
      </c>
      <c r="J33" s="17">
        <f>+Tabla1[[#This Row],[Monto Facturado DOP]]-Tabla1[[#This Row],[Monto Pagado DOP]]</f>
        <v>0</v>
      </c>
      <c r="K33" s="15" t="s">
        <v>84</v>
      </c>
      <c r="L33" s="24">
        <f>+Tabla1[[#This Row],[Fecha de Documento]]+15</f>
        <v>45811</v>
      </c>
    </row>
    <row r="34" spans="1:12" s="18" customFormat="1" ht="110.25" x14ac:dyDescent="0.25">
      <c r="A34" s="16">
        <v>25</v>
      </c>
      <c r="B34" s="15" t="s">
        <v>68</v>
      </c>
      <c r="C34" s="24" t="s">
        <v>108</v>
      </c>
      <c r="D34" s="16" t="s">
        <v>141</v>
      </c>
      <c r="E34" s="15" t="s">
        <v>243</v>
      </c>
      <c r="F34" s="14" t="s">
        <v>34</v>
      </c>
      <c r="G34" s="14" t="s">
        <v>292</v>
      </c>
      <c r="H34" s="17">
        <v>156512.35</v>
      </c>
      <c r="I34" s="17">
        <f>+Tabla1[[#This Row],[Monto Facturado DOP]]</f>
        <v>156512.35</v>
      </c>
      <c r="J34" s="17">
        <f>+Tabla1[[#This Row],[Monto Facturado DOP]]-Tabla1[[#This Row],[Monto Pagado DOP]]</f>
        <v>0</v>
      </c>
      <c r="K34" s="15" t="s">
        <v>84</v>
      </c>
      <c r="L34" s="24">
        <f>+Tabla1[[#This Row],[Fecha de Documento]]+15</f>
        <v>45812</v>
      </c>
    </row>
    <row r="35" spans="1:12" s="18" customFormat="1" ht="126" x14ac:dyDescent="0.25">
      <c r="A35" s="16">
        <v>26</v>
      </c>
      <c r="B35" s="15" t="s">
        <v>68</v>
      </c>
      <c r="C35" s="24" t="s">
        <v>107</v>
      </c>
      <c r="D35" s="16" t="s">
        <v>142</v>
      </c>
      <c r="E35" s="15" t="s">
        <v>106</v>
      </c>
      <c r="F35" s="14" t="s">
        <v>255</v>
      </c>
      <c r="G35" s="14" t="s">
        <v>293</v>
      </c>
      <c r="H35" s="17">
        <v>102040</v>
      </c>
      <c r="I35" s="17">
        <f>+Tabla1[[#This Row],[Monto Facturado DOP]]</f>
        <v>102040</v>
      </c>
      <c r="J35" s="17">
        <f>+Tabla1[[#This Row],[Monto Facturado DOP]]-Tabla1[[#This Row],[Monto Pagado DOP]]</f>
        <v>0</v>
      </c>
      <c r="K35" s="15" t="s">
        <v>84</v>
      </c>
      <c r="L35" s="24">
        <f>+Tabla1[[#This Row],[Fecha de Documento]]+15</f>
        <v>45814</v>
      </c>
    </row>
    <row r="36" spans="1:12" s="18" customFormat="1" ht="126" x14ac:dyDescent="0.25">
      <c r="A36" s="16">
        <v>27</v>
      </c>
      <c r="B36" s="15" t="s">
        <v>68</v>
      </c>
      <c r="C36" s="24" t="s">
        <v>106</v>
      </c>
      <c r="D36" s="16" t="s">
        <v>143</v>
      </c>
      <c r="E36" s="15" t="s">
        <v>9</v>
      </c>
      <c r="F36" s="14" t="s">
        <v>35</v>
      </c>
      <c r="G36" s="14" t="s">
        <v>294</v>
      </c>
      <c r="H36" s="17">
        <v>179610.01</v>
      </c>
      <c r="I36" s="17">
        <f>+Tabla1[[#This Row],[Monto Facturado DOP]]</f>
        <v>179610.01</v>
      </c>
      <c r="J36" s="17">
        <f>+Tabla1[[#This Row],[Monto Facturado DOP]]-Tabla1[[#This Row],[Monto Pagado DOP]]</f>
        <v>0</v>
      </c>
      <c r="K36" s="15" t="s">
        <v>84</v>
      </c>
      <c r="L36" s="24">
        <f>+Tabla1[[#This Row],[Fecha de Documento]]+15</f>
        <v>45801</v>
      </c>
    </row>
    <row r="37" spans="1:12" s="18" customFormat="1" ht="126" x14ac:dyDescent="0.25">
      <c r="A37" s="16">
        <v>28</v>
      </c>
      <c r="B37" s="15" t="s">
        <v>68</v>
      </c>
      <c r="C37" s="24" t="s">
        <v>109</v>
      </c>
      <c r="D37" s="16" t="s">
        <v>144</v>
      </c>
      <c r="E37" s="15" t="s">
        <v>115</v>
      </c>
      <c r="F37" s="14" t="s">
        <v>35</v>
      </c>
      <c r="G37" s="14" t="s">
        <v>294</v>
      </c>
      <c r="H37" s="17">
        <v>37511.01</v>
      </c>
      <c r="I37" s="17">
        <f>+Tabla1[[#This Row],[Monto Facturado DOP]]</f>
        <v>37511.01</v>
      </c>
      <c r="J37" s="17">
        <f>+Tabla1[[#This Row],[Monto Facturado DOP]]-Tabla1[[#This Row],[Monto Pagado DOP]]</f>
        <v>0</v>
      </c>
      <c r="K37" s="15" t="s">
        <v>84</v>
      </c>
      <c r="L37" s="24">
        <f>+Tabla1[[#This Row],[Fecha de Documento]]+15</f>
        <v>45813</v>
      </c>
    </row>
    <row r="38" spans="1:12" s="18" customFormat="1" ht="94.5" x14ac:dyDescent="0.25">
      <c r="A38" s="16">
        <v>29</v>
      </c>
      <c r="B38" s="15" t="s">
        <v>68</v>
      </c>
      <c r="C38" s="24" t="s">
        <v>105</v>
      </c>
      <c r="D38" s="16" t="s">
        <v>145</v>
      </c>
      <c r="E38" s="15" t="s">
        <v>1</v>
      </c>
      <c r="F38" s="14" t="s">
        <v>35</v>
      </c>
      <c r="G38" s="14" t="s">
        <v>295</v>
      </c>
      <c r="H38" s="17">
        <v>85332</v>
      </c>
      <c r="I38" s="17">
        <f>+Tabla1[[#This Row],[Monto Facturado DOP]]</f>
        <v>85332</v>
      </c>
      <c r="J38" s="17">
        <f>+Tabla1[[#This Row],[Monto Facturado DOP]]-Tabla1[[#This Row],[Monto Pagado DOP]]</f>
        <v>0</v>
      </c>
      <c r="K38" s="15" t="s">
        <v>84</v>
      </c>
      <c r="L38" s="24">
        <f>+Tabla1[[#This Row],[Fecha de Documento]]+15</f>
        <v>45811</v>
      </c>
    </row>
    <row r="39" spans="1:12" s="18" customFormat="1" ht="126" x14ac:dyDescent="0.25">
      <c r="A39" s="16">
        <v>30</v>
      </c>
      <c r="B39" s="15" t="s">
        <v>68</v>
      </c>
      <c r="C39" s="24" t="s">
        <v>104</v>
      </c>
      <c r="D39" s="16" t="s">
        <v>146</v>
      </c>
      <c r="E39" s="15" t="s">
        <v>105</v>
      </c>
      <c r="F39" s="14" t="s">
        <v>35</v>
      </c>
      <c r="G39" s="14" t="s">
        <v>296</v>
      </c>
      <c r="H39" s="17">
        <v>20216</v>
      </c>
      <c r="I39" s="17">
        <f>+Tabla1[[#This Row],[Monto Facturado DOP]]</f>
        <v>20216</v>
      </c>
      <c r="J39" s="17">
        <f>+Tabla1[[#This Row],[Monto Facturado DOP]]-Tabla1[[#This Row],[Monto Pagado DOP]]</f>
        <v>0</v>
      </c>
      <c r="K39" s="15" t="s">
        <v>84</v>
      </c>
      <c r="L39" s="24">
        <f>+Tabla1[[#This Row],[Fecha de Documento]]+15</f>
        <v>45822</v>
      </c>
    </row>
    <row r="40" spans="1:12" s="18" customFormat="1" ht="141.75" x14ac:dyDescent="0.25">
      <c r="A40" s="16">
        <v>31</v>
      </c>
      <c r="B40" s="15" t="s">
        <v>68</v>
      </c>
      <c r="C40" s="24" t="s">
        <v>110</v>
      </c>
      <c r="D40" s="16" t="s">
        <v>147</v>
      </c>
      <c r="E40" s="15" t="s">
        <v>9</v>
      </c>
      <c r="F40" s="14" t="s">
        <v>35</v>
      </c>
      <c r="G40" s="14" t="s">
        <v>297</v>
      </c>
      <c r="H40" s="17">
        <v>30832.22</v>
      </c>
      <c r="I40" s="17">
        <f>+Tabla1[[#This Row],[Monto Facturado DOP]]</f>
        <v>30832.22</v>
      </c>
      <c r="J40" s="17">
        <f>+Tabla1[[#This Row],[Monto Facturado DOP]]-Tabla1[[#This Row],[Monto Pagado DOP]]</f>
        <v>0</v>
      </c>
      <c r="K40" s="15" t="s">
        <v>84</v>
      </c>
      <c r="L40" s="24">
        <f>+Tabla1[[#This Row],[Fecha de Documento]]+15</f>
        <v>45794</v>
      </c>
    </row>
    <row r="41" spans="1:12" s="18" customFormat="1" ht="94.5" x14ac:dyDescent="0.25">
      <c r="A41" s="16">
        <v>32</v>
      </c>
      <c r="B41" s="15" t="s">
        <v>68</v>
      </c>
      <c r="C41" s="24" t="s">
        <v>99</v>
      </c>
      <c r="D41" s="16" t="s">
        <v>148</v>
      </c>
      <c r="E41" s="15" t="s">
        <v>19</v>
      </c>
      <c r="F41" s="14" t="s">
        <v>256</v>
      </c>
      <c r="G41" s="14" t="s">
        <v>298</v>
      </c>
      <c r="H41" s="17">
        <v>18800</v>
      </c>
      <c r="I41" s="17">
        <f>+Tabla1[[#This Row],[Monto Facturado DOP]]</f>
        <v>18800</v>
      </c>
      <c r="J41" s="17">
        <f>+Tabla1[[#This Row],[Monto Facturado DOP]]-Tabla1[[#This Row],[Monto Pagado DOP]]</f>
        <v>0</v>
      </c>
      <c r="K41" s="15" t="s">
        <v>84</v>
      </c>
      <c r="L41" s="24">
        <f>+Tabla1[[#This Row],[Fecha de Documento]]+15</f>
        <v>45793</v>
      </c>
    </row>
    <row r="42" spans="1:12" s="18" customFormat="1" ht="110.25" x14ac:dyDescent="0.25">
      <c r="A42" s="16">
        <v>33</v>
      </c>
      <c r="B42" s="15" t="s">
        <v>68</v>
      </c>
      <c r="C42" s="24" t="s">
        <v>111</v>
      </c>
      <c r="D42" s="16" t="s">
        <v>149</v>
      </c>
      <c r="E42" s="15" t="s">
        <v>28</v>
      </c>
      <c r="F42" s="14" t="s">
        <v>36</v>
      </c>
      <c r="G42" s="14" t="s">
        <v>299</v>
      </c>
      <c r="H42" s="17">
        <v>70400</v>
      </c>
      <c r="I42" s="17">
        <f>+Tabla1[[#This Row],[Monto Facturado DOP]]</f>
        <v>70400</v>
      </c>
      <c r="J42" s="17">
        <f>+Tabla1[[#This Row],[Monto Facturado DOP]]-Tabla1[[#This Row],[Monto Pagado DOP]]</f>
        <v>0</v>
      </c>
      <c r="K42" s="15" t="s">
        <v>84</v>
      </c>
      <c r="L42" s="24">
        <f>+Tabla1[[#This Row],[Fecha de Documento]]+15</f>
        <v>45821</v>
      </c>
    </row>
    <row r="43" spans="1:12" s="18" customFormat="1" ht="126" x14ac:dyDescent="0.25">
      <c r="A43" s="16">
        <v>34</v>
      </c>
      <c r="B43" s="15" t="s">
        <v>68</v>
      </c>
      <c r="C43" s="24" t="s">
        <v>111</v>
      </c>
      <c r="D43" s="16" t="s">
        <v>150</v>
      </c>
      <c r="E43" s="15" t="s">
        <v>116</v>
      </c>
      <c r="F43" s="14" t="s">
        <v>36</v>
      </c>
      <c r="G43" s="14" t="s">
        <v>300</v>
      </c>
      <c r="H43" s="17">
        <v>200000</v>
      </c>
      <c r="I43" s="17">
        <f>+Tabla1[[#This Row],[Monto Facturado DOP]]</f>
        <v>200000</v>
      </c>
      <c r="J43" s="17">
        <f>+Tabla1[[#This Row],[Monto Facturado DOP]]-Tabla1[[#This Row],[Monto Pagado DOP]]</f>
        <v>0</v>
      </c>
      <c r="K43" s="15" t="s">
        <v>84</v>
      </c>
      <c r="L43" s="24">
        <f>+Tabla1[[#This Row],[Fecha de Documento]]+15</f>
        <v>45821</v>
      </c>
    </row>
    <row r="44" spans="1:12" s="18" customFormat="1" ht="110.25" x14ac:dyDescent="0.25">
      <c r="A44" s="16">
        <v>35</v>
      </c>
      <c r="B44" s="15" t="s">
        <v>68</v>
      </c>
      <c r="C44" s="24" t="s">
        <v>97</v>
      </c>
      <c r="D44" s="16" t="s">
        <v>151</v>
      </c>
      <c r="E44" s="15" t="s">
        <v>114</v>
      </c>
      <c r="F44" s="14" t="s">
        <v>36</v>
      </c>
      <c r="G44" s="14" t="s">
        <v>301</v>
      </c>
      <c r="H44" s="17">
        <v>76200</v>
      </c>
      <c r="I44" s="17">
        <f>+Tabla1[[#This Row],[Monto Facturado DOP]]</f>
        <v>76200</v>
      </c>
      <c r="J44" s="17">
        <f>+Tabla1[[#This Row],[Monto Facturado DOP]]-Tabla1[[#This Row],[Monto Pagado DOP]]</f>
        <v>0</v>
      </c>
      <c r="K44" s="15" t="s">
        <v>84</v>
      </c>
      <c r="L44" s="24">
        <f>+Tabla1[[#This Row],[Fecha de Documento]]+15</f>
        <v>45808</v>
      </c>
    </row>
    <row r="45" spans="1:12" s="18" customFormat="1" ht="110.25" x14ac:dyDescent="0.25">
      <c r="A45" s="16">
        <v>36</v>
      </c>
      <c r="B45" s="15" t="s">
        <v>68</v>
      </c>
      <c r="C45" s="24" t="s">
        <v>107</v>
      </c>
      <c r="D45" s="16" t="s">
        <v>152</v>
      </c>
      <c r="E45" s="15" t="s">
        <v>102</v>
      </c>
      <c r="F45" s="14" t="s">
        <v>36</v>
      </c>
      <c r="G45" s="14" t="s">
        <v>302</v>
      </c>
      <c r="H45" s="17">
        <v>82285</v>
      </c>
      <c r="I45" s="17">
        <f>+Tabla1[[#This Row],[Monto Facturado DOP]]</f>
        <v>82285</v>
      </c>
      <c r="J45" s="17">
        <f>+Tabla1[[#This Row],[Monto Facturado DOP]]-Tabla1[[#This Row],[Monto Pagado DOP]]</f>
        <v>0</v>
      </c>
      <c r="K45" s="15" t="s">
        <v>84</v>
      </c>
      <c r="L45" s="24">
        <f>+Tabla1[[#This Row],[Fecha de Documento]]+15</f>
        <v>45814</v>
      </c>
    </row>
    <row r="46" spans="1:12" s="18" customFormat="1" ht="94.5" x14ac:dyDescent="0.25">
      <c r="A46" s="16">
        <v>37</v>
      </c>
      <c r="B46" s="15" t="s">
        <v>68</v>
      </c>
      <c r="C46" s="24" t="s">
        <v>109</v>
      </c>
      <c r="D46" s="16" t="s">
        <v>153</v>
      </c>
      <c r="E46" s="15" t="s">
        <v>114</v>
      </c>
      <c r="F46" s="14" t="s">
        <v>36</v>
      </c>
      <c r="G46" s="14" t="s">
        <v>303</v>
      </c>
      <c r="H46" s="17">
        <v>859800</v>
      </c>
      <c r="I46" s="17">
        <f>+Tabla1[[#This Row],[Monto Facturado DOP]]</f>
        <v>859800</v>
      </c>
      <c r="J46" s="17">
        <f>+Tabla1[[#This Row],[Monto Facturado DOP]]-Tabla1[[#This Row],[Monto Pagado DOP]]</f>
        <v>0</v>
      </c>
      <c r="K46" s="15" t="s">
        <v>84</v>
      </c>
      <c r="L46" s="24">
        <f>+Tabla1[[#This Row],[Fecha de Documento]]+15</f>
        <v>45813</v>
      </c>
    </row>
    <row r="47" spans="1:12" s="18" customFormat="1" ht="94.5" x14ac:dyDescent="0.25">
      <c r="A47" s="16">
        <v>38</v>
      </c>
      <c r="B47" s="15" t="s">
        <v>68</v>
      </c>
      <c r="C47" s="24" t="s">
        <v>112</v>
      </c>
      <c r="D47" s="16" t="s">
        <v>154</v>
      </c>
      <c r="E47" s="15" t="s">
        <v>12</v>
      </c>
      <c r="F47" s="14" t="s">
        <v>257</v>
      </c>
      <c r="G47" s="14" t="s">
        <v>304</v>
      </c>
      <c r="H47" s="17">
        <v>96642</v>
      </c>
      <c r="I47" s="17">
        <f>+Tabla1[[#This Row],[Monto Facturado DOP]]</f>
        <v>96642</v>
      </c>
      <c r="J47" s="17">
        <f>+Tabla1[[#This Row],[Monto Facturado DOP]]-Tabla1[[#This Row],[Monto Pagado DOP]]</f>
        <v>0</v>
      </c>
      <c r="K47" s="15" t="s">
        <v>84</v>
      </c>
      <c r="L47" s="24">
        <f>+Tabla1[[#This Row],[Fecha de Documento]]+15</f>
        <v>45818</v>
      </c>
    </row>
    <row r="48" spans="1:12" s="18" customFormat="1" ht="110.25" x14ac:dyDescent="0.25">
      <c r="A48" s="16">
        <v>39</v>
      </c>
      <c r="B48" s="15" t="s">
        <v>68</v>
      </c>
      <c r="C48" s="24" t="s">
        <v>109</v>
      </c>
      <c r="D48" s="16" t="s">
        <v>155</v>
      </c>
      <c r="E48" s="15" t="s">
        <v>30</v>
      </c>
      <c r="F48" s="14" t="s">
        <v>257</v>
      </c>
      <c r="G48" s="14" t="s">
        <v>305</v>
      </c>
      <c r="H48" s="17">
        <v>376420</v>
      </c>
      <c r="I48" s="17">
        <f>+Tabla1[[#This Row],[Monto Facturado DOP]]</f>
        <v>376420</v>
      </c>
      <c r="J48" s="17">
        <f>+Tabla1[[#This Row],[Monto Facturado DOP]]-Tabla1[[#This Row],[Monto Pagado DOP]]</f>
        <v>0</v>
      </c>
      <c r="K48" s="15" t="s">
        <v>84</v>
      </c>
      <c r="L48" s="24">
        <f>+Tabla1[[#This Row],[Fecha de Documento]]+15</f>
        <v>45813</v>
      </c>
    </row>
    <row r="49" spans="1:12" s="18" customFormat="1" ht="126" x14ac:dyDescent="0.25">
      <c r="A49" s="16">
        <v>40</v>
      </c>
      <c r="B49" s="15" t="s">
        <v>68</v>
      </c>
      <c r="C49" s="24" t="s">
        <v>112</v>
      </c>
      <c r="D49" s="16" t="s">
        <v>156</v>
      </c>
      <c r="E49" s="15" t="s">
        <v>10</v>
      </c>
      <c r="F49" s="14" t="s">
        <v>258</v>
      </c>
      <c r="G49" s="14" t="s">
        <v>306</v>
      </c>
      <c r="H49" s="17">
        <v>382089.99</v>
      </c>
      <c r="I49" s="17">
        <f>+Tabla1[[#This Row],[Monto Facturado DOP]]</f>
        <v>382089.99</v>
      </c>
      <c r="J49" s="17">
        <f>+Tabla1[[#This Row],[Monto Facturado DOP]]-Tabla1[[#This Row],[Monto Pagado DOP]]</f>
        <v>0</v>
      </c>
      <c r="K49" s="15" t="s">
        <v>84</v>
      </c>
      <c r="L49" s="24">
        <f>+Tabla1[[#This Row],[Fecha de Documento]]+15</f>
        <v>45818</v>
      </c>
    </row>
    <row r="50" spans="1:12" s="18" customFormat="1" ht="94.5" x14ac:dyDescent="0.25">
      <c r="A50" s="16">
        <v>41</v>
      </c>
      <c r="B50" s="15" t="s">
        <v>68</v>
      </c>
      <c r="C50" s="24" t="s">
        <v>106</v>
      </c>
      <c r="D50" s="16" t="s">
        <v>157</v>
      </c>
      <c r="E50" s="15" t="s">
        <v>4</v>
      </c>
      <c r="F50" s="14" t="s">
        <v>37</v>
      </c>
      <c r="G50" s="14" t="s">
        <v>307</v>
      </c>
      <c r="H50" s="17">
        <v>48880</v>
      </c>
      <c r="I50" s="17">
        <f>+Tabla1[[#This Row],[Monto Facturado DOP]]</f>
        <v>48880</v>
      </c>
      <c r="J50" s="17">
        <f>+Tabla1[[#This Row],[Monto Facturado DOP]]-Tabla1[[#This Row],[Monto Pagado DOP]]</f>
        <v>0</v>
      </c>
      <c r="K50" s="15" t="s">
        <v>84</v>
      </c>
      <c r="L50" s="24">
        <f>+Tabla1[[#This Row],[Fecha de Documento]]+15</f>
        <v>45801</v>
      </c>
    </row>
    <row r="51" spans="1:12" s="18" customFormat="1" ht="94.5" x14ac:dyDescent="0.25">
      <c r="A51" s="16">
        <v>42</v>
      </c>
      <c r="B51" s="15" t="s">
        <v>68</v>
      </c>
      <c r="C51" s="24" t="s">
        <v>101</v>
      </c>
      <c r="D51" s="16" t="s">
        <v>158</v>
      </c>
      <c r="E51" s="15" t="s">
        <v>5</v>
      </c>
      <c r="F51" s="14" t="s">
        <v>37</v>
      </c>
      <c r="G51" s="14" t="s">
        <v>308</v>
      </c>
      <c r="H51" s="17">
        <v>29905.919999999998</v>
      </c>
      <c r="I51" s="17">
        <f>+Tabla1[[#This Row],[Monto Facturado DOP]]</f>
        <v>29905.919999999998</v>
      </c>
      <c r="J51" s="17">
        <f>+Tabla1[[#This Row],[Monto Facturado DOP]]-Tabla1[[#This Row],[Monto Pagado DOP]]</f>
        <v>0</v>
      </c>
      <c r="K51" s="15" t="s">
        <v>84</v>
      </c>
      <c r="L51" s="24">
        <f>+Tabla1[[#This Row],[Fecha de Documento]]+15</f>
        <v>45807</v>
      </c>
    </row>
    <row r="52" spans="1:12" s="18" customFormat="1" ht="94.5" x14ac:dyDescent="0.25">
      <c r="A52" s="16">
        <v>43</v>
      </c>
      <c r="B52" s="15" t="s">
        <v>68</v>
      </c>
      <c r="C52" s="24" t="s">
        <v>98</v>
      </c>
      <c r="D52" s="16" t="s">
        <v>159</v>
      </c>
      <c r="E52" s="15" t="s">
        <v>30</v>
      </c>
      <c r="F52" s="14" t="s">
        <v>37</v>
      </c>
      <c r="G52" s="14" t="s">
        <v>309</v>
      </c>
      <c r="H52" s="17">
        <v>34910.300000000003</v>
      </c>
      <c r="I52" s="17">
        <f>+Tabla1[[#This Row],[Monto Facturado DOP]]</f>
        <v>34910.300000000003</v>
      </c>
      <c r="J52" s="17">
        <f>+Tabla1[[#This Row],[Monto Facturado DOP]]-Tabla1[[#This Row],[Monto Pagado DOP]]</f>
        <v>0</v>
      </c>
      <c r="K52" s="15" t="s">
        <v>84</v>
      </c>
      <c r="L52" s="24">
        <f>+Tabla1[[#This Row],[Fecha de Documento]]+15</f>
        <v>45799</v>
      </c>
    </row>
    <row r="53" spans="1:12" s="18" customFormat="1" ht="94.5" x14ac:dyDescent="0.25">
      <c r="A53" s="16">
        <v>44</v>
      </c>
      <c r="B53" s="15" t="s">
        <v>68</v>
      </c>
      <c r="C53" s="24" t="s">
        <v>98</v>
      </c>
      <c r="D53" s="16" t="s">
        <v>160</v>
      </c>
      <c r="E53" s="15" t="s">
        <v>4</v>
      </c>
      <c r="F53" s="14" t="s">
        <v>37</v>
      </c>
      <c r="G53" s="14" t="s">
        <v>310</v>
      </c>
      <c r="H53" s="17">
        <v>5081.84</v>
      </c>
      <c r="I53" s="17">
        <f>+Tabla1[[#This Row],[Monto Facturado DOP]]</f>
        <v>5081.84</v>
      </c>
      <c r="J53" s="17">
        <f>+Tabla1[[#This Row],[Monto Facturado DOP]]-Tabla1[[#This Row],[Monto Pagado DOP]]</f>
        <v>0</v>
      </c>
      <c r="K53" s="15" t="s">
        <v>84</v>
      </c>
      <c r="L53" s="24">
        <f>+Tabla1[[#This Row],[Fecha de Documento]]+15</f>
        <v>45799</v>
      </c>
    </row>
    <row r="54" spans="1:12" s="18" customFormat="1" ht="94.5" x14ac:dyDescent="0.25">
      <c r="A54" s="16">
        <v>45</v>
      </c>
      <c r="B54" s="15" t="s">
        <v>68</v>
      </c>
      <c r="C54" s="24" t="s">
        <v>98</v>
      </c>
      <c r="D54" s="16" t="s">
        <v>161</v>
      </c>
      <c r="E54" s="15" t="s">
        <v>5</v>
      </c>
      <c r="F54" s="14" t="s">
        <v>37</v>
      </c>
      <c r="G54" s="14" t="s">
        <v>311</v>
      </c>
      <c r="H54" s="17">
        <v>12378.44</v>
      </c>
      <c r="I54" s="17">
        <f>+Tabla1[[#This Row],[Monto Facturado DOP]]</f>
        <v>12378.44</v>
      </c>
      <c r="J54" s="17">
        <f>+Tabla1[[#This Row],[Monto Facturado DOP]]-Tabla1[[#This Row],[Monto Pagado DOP]]</f>
        <v>0</v>
      </c>
      <c r="K54" s="15" t="s">
        <v>84</v>
      </c>
      <c r="L54" s="24">
        <f>+Tabla1[[#This Row],[Fecha de Documento]]+15</f>
        <v>45799</v>
      </c>
    </row>
    <row r="55" spans="1:12" s="18" customFormat="1" ht="94.5" x14ac:dyDescent="0.25">
      <c r="A55" s="16">
        <v>46</v>
      </c>
      <c r="B55" s="15" t="s">
        <v>68</v>
      </c>
      <c r="C55" s="24" t="s">
        <v>111</v>
      </c>
      <c r="D55" s="16" t="s">
        <v>162</v>
      </c>
      <c r="E55" s="15" t="s">
        <v>5</v>
      </c>
      <c r="F55" s="14" t="s">
        <v>37</v>
      </c>
      <c r="G55" s="14" t="s">
        <v>312</v>
      </c>
      <c r="H55" s="17">
        <v>63016.05</v>
      </c>
      <c r="I55" s="17">
        <f>+Tabla1[[#This Row],[Monto Facturado DOP]]</f>
        <v>63016.05</v>
      </c>
      <c r="J55" s="17">
        <f>+Tabla1[[#This Row],[Monto Facturado DOP]]-Tabla1[[#This Row],[Monto Pagado DOP]]</f>
        <v>0</v>
      </c>
      <c r="K55" s="15" t="s">
        <v>84</v>
      </c>
      <c r="L55" s="24">
        <f>+Tabla1[[#This Row],[Fecha de Documento]]+15</f>
        <v>45821</v>
      </c>
    </row>
    <row r="56" spans="1:12" s="18" customFormat="1" ht="94.5" x14ac:dyDescent="0.25">
      <c r="A56" s="16">
        <v>47</v>
      </c>
      <c r="B56" s="15" t="s">
        <v>68</v>
      </c>
      <c r="C56" s="24" t="s">
        <v>104</v>
      </c>
      <c r="D56" s="16" t="s">
        <v>163</v>
      </c>
      <c r="E56" s="15" t="s">
        <v>5</v>
      </c>
      <c r="F56" s="14" t="s">
        <v>37</v>
      </c>
      <c r="G56" s="14" t="s">
        <v>313</v>
      </c>
      <c r="H56" s="17">
        <v>7413.51</v>
      </c>
      <c r="I56" s="17">
        <f>+Tabla1[[#This Row],[Monto Facturado DOP]]</f>
        <v>7413.51</v>
      </c>
      <c r="J56" s="17">
        <f>+Tabla1[[#This Row],[Monto Facturado DOP]]-Tabla1[[#This Row],[Monto Pagado DOP]]</f>
        <v>0</v>
      </c>
      <c r="K56" s="15" t="s">
        <v>84</v>
      </c>
      <c r="L56" s="24">
        <f>+Tabla1[[#This Row],[Fecha de Documento]]+15</f>
        <v>45822</v>
      </c>
    </row>
    <row r="57" spans="1:12" s="18" customFormat="1" ht="94.5" x14ac:dyDescent="0.25">
      <c r="A57" s="16">
        <v>48</v>
      </c>
      <c r="B57" s="15" t="s">
        <v>68</v>
      </c>
      <c r="C57" s="24" t="s">
        <v>111</v>
      </c>
      <c r="D57" s="16" t="s">
        <v>164</v>
      </c>
      <c r="E57" s="15" t="s">
        <v>106</v>
      </c>
      <c r="F57" s="14" t="s">
        <v>39</v>
      </c>
      <c r="G57" s="14" t="s">
        <v>314</v>
      </c>
      <c r="H57" s="17">
        <v>49991.88</v>
      </c>
      <c r="I57" s="17">
        <f>+Tabla1[[#This Row],[Monto Facturado DOP]]</f>
        <v>49991.88</v>
      </c>
      <c r="J57" s="17">
        <f>+Tabla1[[#This Row],[Monto Facturado DOP]]-Tabla1[[#This Row],[Monto Pagado DOP]]</f>
        <v>0</v>
      </c>
      <c r="K57" s="15" t="s">
        <v>84</v>
      </c>
      <c r="L57" s="24">
        <f>+Tabla1[[#This Row],[Fecha de Documento]]+15</f>
        <v>45821</v>
      </c>
    </row>
    <row r="58" spans="1:12" s="18" customFormat="1" ht="126" x14ac:dyDescent="0.25">
      <c r="A58" s="16">
        <v>49</v>
      </c>
      <c r="B58" s="15" t="s">
        <v>68</v>
      </c>
      <c r="C58" s="24" t="s">
        <v>113</v>
      </c>
      <c r="D58" s="16" t="s">
        <v>165</v>
      </c>
      <c r="E58" s="15" t="s">
        <v>100</v>
      </c>
      <c r="F58" s="14" t="s">
        <v>40</v>
      </c>
      <c r="G58" s="14" t="s">
        <v>315</v>
      </c>
      <c r="H58" s="17">
        <v>66480</v>
      </c>
      <c r="I58" s="17">
        <f>+Tabla1[[#This Row],[Monto Facturado DOP]]</f>
        <v>66480</v>
      </c>
      <c r="J58" s="17">
        <f>+Tabla1[[#This Row],[Monto Facturado DOP]]-Tabla1[[#This Row],[Monto Pagado DOP]]</f>
        <v>0</v>
      </c>
      <c r="K58" s="15" t="s">
        <v>84</v>
      </c>
      <c r="L58" s="24">
        <f>+Tabla1[[#This Row],[Fecha de Documento]]+15</f>
        <v>45819</v>
      </c>
    </row>
    <row r="59" spans="1:12" s="18" customFormat="1" ht="110.25" x14ac:dyDescent="0.25">
      <c r="A59" s="16">
        <v>50</v>
      </c>
      <c r="B59" s="15" t="s">
        <v>68</v>
      </c>
      <c r="C59" s="24" t="s">
        <v>103</v>
      </c>
      <c r="D59" s="16" t="s">
        <v>166</v>
      </c>
      <c r="E59" s="15" t="s">
        <v>100</v>
      </c>
      <c r="F59" s="14" t="s">
        <v>40</v>
      </c>
      <c r="G59" s="14" t="s">
        <v>316</v>
      </c>
      <c r="H59" s="17">
        <v>130998</v>
      </c>
      <c r="I59" s="17">
        <f>+Tabla1[[#This Row],[Monto Facturado DOP]]</f>
        <v>130998</v>
      </c>
      <c r="J59" s="17">
        <f>+Tabla1[[#This Row],[Monto Facturado DOP]]-Tabla1[[#This Row],[Monto Pagado DOP]]</f>
        <v>0</v>
      </c>
      <c r="K59" s="15" t="s">
        <v>84</v>
      </c>
      <c r="L59" s="24">
        <f>+Tabla1[[#This Row],[Fecha de Documento]]+15</f>
        <v>45820</v>
      </c>
    </row>
    <row r="60" spans="1:12" s="18" customFormat="1" ht="110.25" x14ac:dyDescent="0.25">
      <c r="A60" s="16">
        <v>51</v>
      </c>
      <c r="B60" s="15" t="s">
        <v>68</v>
      </c>
      <c r="C60" s="24" t="s">
        <v>114</v>
      </c>
      <c r="D60" s="16" t="s">
        <v>167</v>
      </c>
      <c r="E60" s="15" t="s">
        <v>7</v>
      </c>
      <c r="F60" s="14" t="s">
        <v>40</v>
      </c>
      <c r="G60" s="14" t="s">
        <v>317</v>
      </c>
      <c r="H60" s="17">
        <v>143292</v>
      </c>
      <c r="I60" s="17">
        <f>+Tabla1[[#This Row],[Monto Facturado DOP]]</f>
        <v>143292</v>
      </c>
      <c r="J60" s="17">
        <f>+Tabla1[[#This Row],[Monto Facturado DOP]]-Tabla1[[#This Row],[Monto Pagado DOP]]</f>
        <v>0</v>
      </c>
      <c r="K60" s="15" t="s">
        <v>84</v>
      </c>
      <c r="L60" s="24">
        <f>+Tabla1[[#This Row],[Fecha de Documento]]+15</f>
        <v>45800</v>
      </c>
    </row>
    <row r="61" spans="1:12" s="18" customFormat="1" ht="110.25" x14ac:dyDescent="0.25">
      <c r="A61" s="16">
        <v>52</v>
      </c>
      <c r="B61" s="15" t="s">
        <v>68</v>
      </c>
      <c r="C61" s="24" t="s">
        <v>100</v>
      </c>
      <c r="D61" s="16" t="s">
        <v>168</v>
      </c>
      <c r="E61" s="15" t="s">
        <v>38</v>
      </c>
      <c r="F61" s="14" t="s">
        <v>41</v>
      </c>
      <c r="G61" s="14" t="s">
        <v>318</v>
      </c>
      <c r="H61" s="17">
        <v>76000</v>
      </c>
      <c r="I61" s="17">
        <f>+Tabla1[[#This Row],[Monto Facturado DOP]]</f>
        <v>76000</v>
      </c>
      <c r="J61" s="17">
        <f>+Tabla1[[#This Row],[Monto Facturado DOP]]-Tabla1[[#This Row],[Monto Pagado DOP]]</f>
        <v>0</v>
      </c>
      <c r="K61" s="15" t="s">
        <v>84</v>
      </c>
      <c r="L61" s="24">
        <f>+Tabla1[[#This Row],[Fecha de Documento]]+15</f>
        <v>45806</v>
      </c>
    </row>
    <row r="62" spans="1:12" s="18" customFormat="1" ht="94.5" x14ac:dyDescent="0.25">
      <c r="A62" s="16">
        <v>53</v>
      </c>
      <c r="B62" s="15" t="s">
        <v>68</v>
      </c>
      <c r="C62" s="24" t="s">
        <v>103</v>
      </c>
      <c r="D62" s="16" t="s">
        <v>169</v>
      </c>
      <c r="E62" s="15" t="s">
        <v>11</v>
      </c>
      <c r="F62" s="14" t="s">
        <v>41</v>
      </c>
      <c r="G62" s="14" t="s">
        <v>319</v>
      </c>
      <c r="H62" s="17">
        <v>245200</v>
      </c>
      <c r="I62" s="17">
        <f>+Tabla1[[#This Row],[Monto Facturado DOP]]</f>
        <v>245200</v>
      </c>
      <c r="J62" s="17">
        <f>+Tabla1[[#This Row],[Monto Facturado DOP]]-Tabla1[[#This Row],[Monto Pagado DOP]]</f>
        <v>0</v>
      </c>
      <c r="K62" s="15" t="s">
        <v>84</v>
      </c>
      <c r="L62" s="24">
        <f>+Tabla1[[#This Row],[Fecha de Documento]]+15</f>
        <v>45820</v>
      </c>
    </row>
    <row r="63" spans="1:12" s="18" customFormat="1" ht="110.25" x14ac:dyDescent="0.25">
      <c r="A63" s="16">
        <v>54</v>
      </c>
      <c r="B63" s="15" t="s">
        <v>68</v>
      </c>
      <c r="C63" s="24" t="s">
        <v>105</v>
      </c>
      <c r="D63" s="16" t="s">
        <v>170</v>
      </c>
      <c r="E63" s="15" t="s">
        <v>38</v>
      </c>
      <c r="F63" s="14" t="s">
        <v>259</v>
      </c>
      <c r="G63" s="14" t="s">
        <v>320</v>
      </c>
      <c r="H63" s="17">
        <v>27765</v>
      </c>
      <c r="I63" s="17">
        <f>+Tabla1[[#This Row],[Monto Facturado DOP]]</f>
        <v>27765</v>
      </c>
      <c r="J63" s="17">
        <f>+Tabla1[[#This Row],[Monto Facturado DOP]]-Tabla1[[#This Row],[Monto Pagado DOP]]</f>
        <v>0</v>
      </c>
      <c r="K63" s="15" t="s">
        <v>84</v>
      </c>
      <c r="L63" s="24">
        <f>+Tabla1[[#This Row],[Fecha de Documento]]+15</f>
        <v>45811</v>
      </c>
    </row>
    <row r="64" spans="1:12" s="18" customFormat="1" ht="110.25" x14ac:dyDescent="0.25">
      <c r="A64" s="16">
        <v>55</v>
      </c>
      <c r="B64" s="15" t="s">
        <v>68</v>
      </c>
      <c r="C64" s="24" t="s">
        <v>107</v>
      </c>
      <c r="D64" s="16" t="s">
        <v>171</v>
      </c>
      <c r="E64" s="15" t="s">
        <v>38</v>
      </c>
      <c r="F64" s="14" t="s">
        <v>43</v>
      </c>
      <c r="G64" s="14" t="s">
        <v>321</v>
      </c>
      <c r="H64" s="17">
        <v>44250</v>
      </c>
      <c r="I64" s="17">
        <f>+Tabla1[[#This Row],[Monto Facturado DOP]]</f>
        <v>44250</v>
      </c>
      <c r="J64" s="17">
        <f>+Tabla1[[#This Row],[Monto Facturado DOP]]-Tabla1[[#This Row],[Monto Pagado DOP]]</f>
        <v>0</v>
      </c>
      <c r="K64" s="15" t="s">
        <v>84</v>
      </c>
      <c r="L64" s="24">
        <f>+Tabla1[[#This Row],[Fecha de Documento]]+15</f>
        <v>45814</v>
      </c>
    </row>
    <row r="65" spans="1:12" s="18" customFormat="1" ht="110.25" x14ac:dyDescent="0.25">
      <c r="A65" s="16">
        <v>56</v>
      </c>
      <c r="B65" s="15" t="s">
        <v>68</v>
      </c>
      <c r="C65" s="24" t="s">
        <v>112</v>
      </c>
      <c r="D65" s="16" t="s">
        <v>172</v>
      </c>
      <c r="E65" s="15" t="s">
        <v>115</v>
      </c>
      <c r="F65" s="14" t="s">
        <v>260</v>
      </c>
      <c r="G65" s="14" t="s">
        <v>322</v>
      </c>
      <c r="H65" s="17">
        <v>107050</v>
      </c>
      <c r="I65" s="17">
        <f>+Tabla1[[#This Row],[Monto Facturado DOP]]</f>
        <v>107050</v>
      </c>
      <c r="J65" s="17">
        <f>+Tabla1[[#This Row],[Monto Facturado DOP]]-Tabla1[[#This Row],[Monto Pagado DOP]]</f>
        <v>0</v>
      </c>
      <c r="K65" s="15" t="s">
        <v>84</v>
      </c>
      <c r="L65" s="24">
        <f>+Tabla1[[#This Row],[Fecha de Documento]]+15</f>
        <v>45818</v>
      </c>
    </row>
    <row r="66" spans="1:12" s="18" customFormat="1" ht="110.25" x14ac:dyDescent="0.25">
      <c r="A66" s="16">
        <v>57</v>
      </c>
      <c r="B66" s="15" t="s">
        <v>68</v>
      </c>
      <c r="C66" s="24" t="s">
        <v>102</v>
      </c>
      <c r="D66" s="16" t="s">
        <v>173</v>
      </c>
      <c r="E66" s="15" t="s">
        <v>38</v>
      </c>
      <c r="F66" s="14" t="s">
        <v>261</v>
      </c>
      <c r="G66" s="14" t="s">
        <v>323</v>
      </c>
      <c r="H66" s="17">
        <v>24780</v>
      </c>
      <c r="I66" s="17">
        <f>+Tabla1[[#This Row],[Monto Facturado DOP]]</f>
        <v>24780</v>
      </c>
      <c r="J66" s="17">
        <f>+Tabla1[[#This Row],[Monto Facturado DOP]]-Tabla1[[#This Row],[Monto Pagado DOP]]</f>
        <v>0</v>
      </c>
      <c r="K66" s="15" t="s">
        <v>84</v>
      </c>
      <c r="L66" s="24">
        <f>+Tabla1[[#This Row],[Fecha de Documento]]+15</f>
        <v>45804</v>
      </c>
    </row>
    <row r="67" spans="1:12" s="18" customFormat="1" ht="110.25" x14ac:dyDescent="0.25">
      <c r="A67" s="16">
        <v>58</v>
      </c>
      <c r="B67" s="15" t="s">
        <v>68</v>
      </c>
      <c r="C67" s="24" t="s">
        <v>102</v>
      </c>
      <c r="D67" s="16" t="s">
        <v>174</v>
      </c>
      <c r="E67" s="15" t="s">
        <v>38</v>
      </c>
      <c r="F67" s="14" t="s">
        <v>261</v>
      </c>
      <c r="G67" s="14" t="s">
        <v>324</v>
      </c>
      <c r="H67" s="17">
        <v>27623.8</v>
      </c>
      <c r="I67" s="17">
        <f>+Tabla1[[#This Row],[Monto Facturado DOP]]</f>
        <v>27623.8</v>
      </c>
      <c r="J67" s="17">
        <f>+Tabla1[[#This Row],[Monto Facturado DOP]]-Tabla1[[#This Row],[Monto Pagado DOP]]</f>
        <v>0</v>
      </c>
      <c r="K67" s="15" t="s">
        <v>84</v>
      </c>
      <c r="L67" s="24">
        <f>+Tabla1[[#This Row],[Fecha de Documento]]+15</f>
        <v>45804</v>
      </c>
    </row>
    <row r="68" spans="1:12" s="18" customFormat="1" ht="110.25" x14ac:dyDescent="0.25">
      <c r="A68" s="16">
        <v>59</v>
      </c>
      <c r="B68" s="15" t="s">
        <v>68</v>
      </c>
      <c r="C68" s="24" t="s">
        <v>103</v>
      </c>
      <c r="D68" s="16" t="s">
        <v>175</v>
      </c>
      <c r="E68" s="15" t="s">
        <v>105</v>
      </c>
      <c r="F68" s="14" t="s">
        <v>262</v>
      </c>
      <c r="G68" s="14" t="s">
        <v>325</v>
      </c>
      <c r="H68" s="17">
        <v>153990</v>
      </c>
      <c r="I68" s="17">
        <f>+Tabla1[[#This Row],[Monto Facturado DOP]]</f>
        <v>153990</v>
      </c>
      <c r="J68" s="17">
        <f>+Tabla1[[#This Row],[Monto Facturado DOP]]-Tabla1[[#This Row],[Monto Pagado DOP]]</f>
        <v>0</v>
      </c>
      <c r="K68" s="15" t="s">
        <v>84</v>
      </c>
      <c r="L68" s="24">
        <f>+Tabla1[[#This Row],[Fecha de Documento]]+15</f>
        <v>45820</v>
      </c>
    </row>
    <row r="69" spans="1:12" s="18" customFormat="1" ht="126" x14ac:dyDescent="0.25">
      <c r="A69" s="16">
        <v>60</v>
      </c>
      <c r="B69" s="15" t="s">
        <v>68</v>
      </c>
      <c r="C69" s="24" t="s">
        <v>99</v>
      </c>
      <c r="D69" s="16" t="s">
        <v>176</v>
      </c>
      <c r="E69" s="15" t="s">
        <v>14</v>
      </c>
      <c r="F69" s="14" t="s">
        <v>44</v>
      </c>
      <c r="G69" s="14" t="s">
        <v>326</v>
      </c>
      <c r="H69" s="17">
        <v>92258.3</v>
      </c>
      <c r="I69" s="17">
        <f>+Tabla1[[#This Row],[Monto Facturado DOP]]</f>
        <v>92258.3</v>
      </c>
      <c r="J69" s="17">
        <f>+Tabla1[[#This Row],[Monto Facturado DOP]]-Tabla1[[#This Row],[Monto Pagado DOP]]</f>
        <v>0</v>
      </c>
      <c r="K69" s="15" t="s">
        <v>84</v>
      </c>
      <c r="L69" s="24">
        <f>+Tabla1[[#This Row],[Fecha de Documento]]+15</f>
        <v>45793</v>
      </c>
    </row>
    <row r="70" spans="1:12" s="18" customFormat="1" ht="141.75" x14ac:dyDescent="0.25">
      <c r="A70" s="16">
        <v>61</v>
      </c>
      <c r="B70" s="15" t="s">
        <v>68</v>
      </c>
      <c r="C70" s="24" t="s">
        <v>102</v>
      </c>
      <c r="D70" s="16" t="s">
        <v>177</v>
      </c>
      <c r="E70" s="15" t="s">
        <v>12</v>
      </c>
      <c r="F70" s="14" t="s">
        <v>44</v>
      </c>
      <c r="G70" s="14" t="s">
        <v>327</v>
      </c>
      <c r="H70" s="17">
        <v>90329</v>
      </c>
      <c r="I70" s="17">
        <f>+Tabla1[[#This Row],[Monto Facturado DOP]]</f>
        <v>90329</v>
      </c>
      <c r="J70" s="17">
        <f>+Tabla1[[#This Row],[Monto Facturado DOP]]-Tabla1[[#This Row],[Monto Pagado DOP]]</f>
        <v>0</v>
      </c>
      <c r="K70" s="15" t="s">
        <v>84</v>
      </c>
      <c r="L70" s="24">
        <f>+Tabla1[[#This Row],[Fecha de Documento]]+15</f>
        <v>45804</v>
      </c>
    </row>
    <row r="71" spans="1:12" s="18" customFormat="1" ht="141.75" x14ac:dyDescent="0.25">
      <c r="A71" s="16">
        <v>62</v>
      </c>
      <c r="B71" s="15" t="s">
        <v>68</v>
      </c>
      <c r="C71" s="24" t="s">
        <v>105</v>
      </c>
      <c r="D71" s="16" t="s">
        <v>178</v>
      </c>
      <c r="E71" s="15" t="s">
        <v>102</v>
      </c>
      <c r="F71" s="14" t="s">
        <v>44</v>
      </c>
      <c r="G71" s="14" t="s">
        <v>328</v>
      </c>
      <c r="H71" s="17">
        <v>114224</v>
      </c>
      <c r="I71" s="17">
        <f>+Tabla1[[#This Row],[Monto Facturado DOP]]</f>
        <v>114224</v>
      </c>
      <c r="J71" s="17">
        <f>+Tabla1[[#This Row],[Monto Facturado DOP]]-Tabla1[[#This Row],[Monto Pagado DOP]]</f>
        <v>0</v>
      </c>
      <c r="K71" s="15" t="s">
        <v>84</v>
      </c>
      <c r="L71" s="24">
        <f>+Tabla1[[#This Row],[Fecha de Documento]]+15</f>
        <v>45811</v>
      </c>
    </row>
    <row r="72" spans="1:12" s="18" customFormat="1" ht="110.25" x14ac:dyDescent="0.25">
      <c r="A72" s="16">
        <v>63</v>
      </c>
      <c r="B72" s="15" t="s">
        <v>68</v>
      </c>
      <c r="C72" s="24" t="s">
        <v>109</v>
      </c>
      <c r="D72" s="16" t="s">
        <v>179</v>
      </c>
      <c r="E72" s="15" t="s">
        <v>23</v>
      </c>
      <c r="F72" s="14" t="s">
        <v>45</v>
      </c>
      <c r="G72" s="14" t="s">
        <v>329</v>
      </c>
      <c r="H72" s="17">
        <v>1079008.67</v>
      </c>
      <c r="I72" s="17">
        <f>+Tabla1[[#This Row],[Monto Facturado DOP]]</f>
        <v>1079008.67</v>
      </c>
      <c r="J72" s="17">
        <f>+Tabla1[[#This Row],[Monto Facturado DOP]]-Tabla1[[#This Row],[Monto Pagado DOP]]</f>
        <v>0</v>
      </c>
      <c r="K72" s="15" t="s">
        <v>84</v>
      </c>
      <c r="L72" s="24">
        <f>+Tabla1[[#This Row],[Fecha de Documento]]+15</f>
        <v>45813</v>
      </c>
    </row>
    <row r="73" spans="1:12" s="18" customFormat="1" ht="110.25" x14ac:dyDescent="0.25">
      <c r="A73" s="16">
        <v>64</v>
      </c>
      <c r="B73" s="15" t="s">
        <v>68</v>
      </c>
      <c r="C73" s="24" t="s">
        <v>114</v>
      </c>
      <c r="D73" s="16" t="s">
        <v>180</v>
      </c>
      <c r="E73" s="15" t="s">
        <v>10</v>
      </c>
      <c r="F73" s="14" t="s">
        <v>46</v>
      </c>
      <c r="G73" s="14" t="s">
        <v>330</v>
      </c>
      <c r="H73" s="17">
        <v>15133.5</v>
      </c>
      <c r="I73" s="17">
        <f>+Tabla1[[#This Row],[Monto Facturado DOP]]</f>
        <v>15133.5</v>
      </c>
      <c r="J73" s="17">
        <f>+Tabla1[[#This Row],[Monto Facturado DOP]]-Tabla1[[#This Row],[Monto Pagado DOP]]</f>
        <v>0</v>
      </c>
      <c r="K73" s="15" t="s">
        <v>84</v>
      </c>
      <c r="L73" s="24">
        <f>+Tabla1[[#This Row],[Fecha de Documento]]+15</f>
        <v>45800</v>
      </c>
    </row>
    <row r="74" spans="1:12" s="18" customFormat="1" ht="126" x14ac:dyDescent="0.25">
      <c r="A74" s="16">
        <v>65</v>
      </c>
      <c r="B74" s="15" t="s">
        <v>68</v>
      </c>
      <c r="C74" s="24" t="s">
        <v>104</v>
      </c>
      <c r="D74" s="16" t="s">
        <v>181</v>
      </c>
      <c r="E74" s="15" t="s">
        <v>98</v>
      </c>
      <c r="F74" s="14" t="s">
        <v>47</v>
      </c>
      <c r="G74" s="14" t="s">
        <v>331</v>
      </c>
      <c r="H74" s="17">
        <v>9245.01</v>
      </c>
      <c r="I74" s="17">
        <f>+Tabla1[[#This Row],[Monto Facturado DOP]]</f>
        <v>9245.01</v>
      </c>
      <c r="J74" s="17">
        <f>+Tabla1[[#This Row],[Monto Facturado DOP]]-Tabla1[[#This Row],[Monto Pagado DOP]]</f>
        <v>0</v>
      </c>
      <c r="K74" s="15" t="s">
        <v>84</v>
      </c>
      <c r="L74" s="24">
        <f>+Tabla1[[#This Row],[Fecha de Documento]]+15</f>
        <v>45822</v>
      </c>
    </row>
    <row r="75" spans="1:12" s="18" customFormat="1" ht="141.75" x14ac:dyDescent="0.25">
      <c r="A75" s="16">
        <v>66</v>
      </c>
      <c r="B75" s="15" t="s">
        <v>68</v>
      </c>
      <c r="C75" s="24" t="s">
        <v>101</v>
      </c>
      <c r="D75" s="16" t="s">
        <v>182</v>
      </c>
      <c r="E75" s="15" t="s">
        <v>110</v>
      </c>
      <c r="F75" s="14" t="s">
        <v>48</v>
      </c>
      <c r="G75" s="14" t="s">
        <v>332</v>
      </c>
      <c r="H75" s="17">
        <v>462150.57</v>
      </c>
      <c r="I75" s="17">
        <f>+Tabla1[[#This Row],[Monto Facturado DOP]]</f>
        <v>462150.57</v>
      </c>
      <c r="J75" s="17">
        <f>+Tabla1[[#This Row],[Monto Facturado DOP]]-Tabla1[[#This Row],[Monto Pagado DOP]]</f>
        <v>0</v>
      </c>
      <c r="K75" s="15" t="s">
        <v>84</v>
      </c>
      <c r="L75" s="24">
        <f>+Tabla1[[#This Row],[Fecha de Documento]]+15</f>
        <v>45807</v>
      </c>
    </row>
    <row r="76" spans="1:12" s="18" customFormat="1" ht="94.5" x14ac:dyDescent="0.25">
      <c r="A76" s="16">
        <v>67</v>
      </c>
      <c r="B76" s="15" t="s">
        <v>68</v>
      </c>
      <c r="C76" s="24" t="s">
        <v>98</v>
      </c>
      <c r="D76" s="16" t="s">
        <v>183</v>
      </c>
      <c r="E76" s="15" t="s">
        <v>9</v>
      </c>
      <c r="F76" s="14" t="s">
        <v>49</v>
      </c>
      <c r="G76" s="14" t="s">
        <v>333</v>
      </c>
      <c r="H76" s="17">
        <v>18189</v>
      </c>
      <c r="I76" s="17">
        <f>+Tabla1[[#This Row],[Monto Facturado DOP]]</f>
        <v>18189</v>
      </c>
      <c r="J76" s="17">
        <f>+Tabla1[[#This Row],[Monto Facturado DOP]]-Tabla1[[#This Row],[Monto Pagado DOP]]</f>
        <v>0</v>
      </c>
      <c r="K76" s="15" t="s">
        <v>84</v>
      </c>
      <c r="L76" s="24">
        <f>+Tabla1[[#This Row],[Fecha de Documento]]+15</f>
        <v>45799</v>
      </c>
    </row>
    <row r="77" spans="1:12" s="18" customFormat="1" ht="110.25" x14ac:dyDescent="0.25">
      <c r="A77" s="16">
        <v>68</v>
      </c>
      <c r="B77" s="15" t="s">
        <v>68</v>
      </c>
      <c r="C77" s="24" t="s">
        <v>110</v>
      </c>
      <c r="D77" s="16" t="s">
        <v>184</v>
      </c>
      <c r="E77" s="15" t="s">
        <v>5</v>
      </c>
      <c r="F77" s="14" t="s">
        <v>49</v>
      </c>
      <c r="G77" s="14" t="s">
        <v>334</v>
      </c>
      <c r="H77" s="17">
        <v>5080</v>
      </c>
      <c r="I77" s="17">
        <f>+Tabla1[[#This Row],[Monto Facturado DOP]]</f>
        <v>5080</v>
      </c>
      <c r="J77" s="17">
        <f>+Tabla1[[#This Row],[Monto Facturado DOP]]-Tabla1[[#This Row],[Monto Pagado DOP]]</f>
        <v>0</v>
      </c>
      <c r="K77" s="15" t="s">
        <v>84</v>
      </c>
      <c r="L77" s="24">
        <f>+Tabla1[[#This Row],[Fecha de Documento]]+15</f>
        <v>45794</v>
      </c>
    </row>
    <row r="78" spans="1:12" s="18" customFormat="1" ht="94.5" x14ac:dyDescent="0.25">
      <c r="A78" s="16">
        <v>69</v>
      </c>
      <c r="B78" s="15" t="s">
        <v>68</v>
      </c>
      <c r="C78" s="24" t="s">
        <v>112</v>
      </c>
      <c r="D78" s="16" t="s">
        <v>185</v>
      </c>
      <c r="E78" s="15" t="s">
        <v>110</v>
      </c>
      <c r="F78" s="14" t="s">
        <v>49</v>
      </c>
      <c r="G78" s="14" t="s">
        <v>335</v>
      </c>
      <c r="H78" s="17">
        <v>2540</v>
      </c>
      <c r="I78" s="17">
        <f>+Tabla1[[#This Row],[Monto Facturado DOP]]</f>
        <v>2540</v>
      </c>
      <c r="J78" s="17">
        <f>+Tabla1[[#This Row],[Monto Facturado DOP]]-Tabla1[[#This Row],[Monto Pagado DOP]]</f>
        <v>0</v>
      </c>
      <c r="K78" s="15" t="s">
        <v>84</v>
      </c>
      <c r="L78" s="24">
        <f>+Tabla1[[#This Row],[Fecha de Documento]]+15</f>
        <v>45818</v>
      </c>
    </row>
    <row r="79" spans="1:12" s="18" customFormat="1" ht="157.5" x14ac:dyDescent="0.25">
      <c r="A79" s="16">
        <v>70</v>
      </c>
      <c r="B79" s="15" t="s">
        <v>68</v>
      </c>
      <c r="C79" s="24" t="s">
        <v>111</v>
      </c>
      <c r="D79" s="16" t="s">
        <v>186</v>
      </c>
      <c r="E79" s="15" t="s">
        <v>99</v>
      </c>
      <c r="F79" s="14" t="s">
        <v>263</v>
      </c>
      <c r="G79" s="14" t="s">
        <v>336</v>
      </c>
      <c r="H79" s="17">
        <v>1708843.02</v>
      </c>
      <c r="I79" s="17">
        <f>+Tabla1[[#This Row],[Monto Facturado DOP]]</f>
        <v>1708843.02</v>
      </c>
      <c r="J79" s="17">
        <f>+Tabla1[[#This Row],[Monto Facturado DOP]]-Tabla1[[#This Row],[Monto Pagado DOP]]</f>
        <v>0</v>
      </c>
      <c r="K79" s="15" t="s">
        <v>84</v>
      </c>
      <c r="L79" s="24">
        <f>+Tabla1[[#This Row],[Fecha de Documento]]+15</f>
        <v>45821</v>
      </c>
    </row>
    <row r="80" spans="1:12" s="18" customFormat="1" ht="94.5" x14ac:dyDescent="0.25">
      <c r="A80" s="16">
        <v>71</v>
      </c>
      <c r="B80" s="15" t="s">
        <v>68</v>
      </c>
      <c r="C80" s="24" t="s">
        <v>113</v>
      </c>
      <c r="D80" s="16" t="s">
        <v>187</v>
      </c>
      <c r="E80" s="15" t="s">
        <v>102</v>
      </c>
      <c r="F80" s="14" t="s">
        <v>50</v>
      </c>
      <c r="G80" s="14" t="s">
        <v>337</v>
      </c>
      <c r="H80" s="17">
        <v>39262.5</v>
      </c>
      <c r="I80" s="17">
        <f>+Tabla1[[#This Row],[Monto Facturado DOP]]</f>
        <v>39262.5</v>
      </c>
      <c r="J80" s="17">
        <f>+Tabla1[[#This Row],[Monto Facturado DOP]]-Tabla1[[#This Row],[Monto Pagado DOP]]</f>
        <v>0</v>
      </c>
      <c r="K80" s="15" t="s">
        <v>84</v>
      </c>
      <c r="L80" s="24">
        <f>+Tabla1[[#This Row],[Fecha de Documento]]+15</f>
        <v>45819</v>
      </c>
    </row>
    <row r="81" spans="1:12" s="18" customFormat="1" ht="141.75" x14ac:dyDescent="0.25">
      <c r="A81" s="16">
        <v>72</v>
      </c>
      <c r="B81" s="15" t="s">
        <v>68</v>
      </c>
      <c r="C81" s="24" t="s">
        <v>105</v>
      </c>
      <c r="D81" s="16" t="s">
        <v>188</v>
      </c>
      <c r="E81" s="15" t="s">
        <v>102</v>
      </c>
      <c r="F81" s="14" t="s">
        <v>264</v>
      </c>
      <c r="G81" s="14" t="s">
        <v>338</v>
      </c>
      <c r="H81" s="17">
        <v>1140168.78</v>
      </c>
      <c r="I81" s="17">
        <f>+Tabla1[[#This Row],[Monto Facturado DOP]]</f>
        <v>1140168.78</v>
      </c>
      <c r="J81" s="17">
        <f>+Tabla1[[#This Row],[Monto Facturado DOP]]-Tabla1[[#This Row],[Monto Pagado DOP]]</f>
        <v>0</v>
      </c>
      <c r="K81" s="15" t="s">
        <v>84</v>
      </c>
      <c r="L81" s="24">
        <f>+Tabla1[[#This Row],[Fecha de Documento]]+15</f>
        <v>45811</v>
      </c>
    </row>
    <row r="82" spans="1:12" s="18" customFormat="1" ht="110.25" x14ac:dyDescent="0.25">
      <c r="A82" s="16">
        <v>73</v>
      </c>
      <c r="B82" s="15" t="s">
        <v>68</v>
      </c>
      <c r="C82" s="24" t="s">
        <v>106</v>
      </c>
      <c r="D82" s="16" t="s">
        <v>189</v>
      </c>
      <c r="E82" s="15" t="s">
        <v>25</v>
      </c>
      <c r="F82" s="14" t="s">
        <v>265</v>
      </c>
      <c r="G82" s="14" t="s">
        <v>339</v>
      </c>
      <c r="H82" s="17">
        <v>19843.189999999999</v>
      </c>
      <c r="I82" s="17">
        <f>+Tabla1[[#This Row],[Monto Facturado DOP]]</f>
        <v>19843.189999999999</v>
      </c>
      <c r="J82" s="17">
        <f>+Tabla1[[#This Row],[Monto Facturado DOP]]-Tabla1[[#This Row],[Monto Pagado DOP]]</f>
        <v>0</v>
      </c>
      <c r="K82" s="15" t="s">
        <v>84</v>
      </c>
      <c r="L82" s="24">
        <f>+Tabla1[[#This Row],[Fecha de Documento]]+15</f>
        <v>45801</v>
      </c>
    </row>
    <row r="83" spans="1:12" s="18" customFormat="1" ht="94.5" x14ac:dyDescent="0.25">
      <c r="A83" s="16">
        <v>74</v>
      </c>
      <c r="B83" s="15" t="s">
        <v>68</v>
      </c>
      <c r="C83" s="24" t="s">
        <v>104</v>
      </c>
      <c r="D83" s="16" t="s">
        <v>190</v>
      </c>
      <c r="E83" s="15" t="s">
        <v>244</v>
      </c>
      <c r="F83" s="14" t="s">
        <v>266</v>
      </c>
      <c r="G83" s="14" t="s">
        <v>340</v>
      </c>
      <c r="H83" s="17">
        <v>35291.08</v>
      </c>
      <c r="I83" s="17">
        <f>+Tabla1[[#This Row],[Monto Facturado DOP]]</f>
        <v>35291.08</v>
      </c>
      <c r="J83" s="17">
        <f>+Tabla1[[#This Row],[Monto Facturado DOP]]-Tabla1[[#This Row],[Monto Pagado DOP]]</f>
        <v>0</v>
      </c>
      <c r="K83" s="15" t="s">
        <v>84</v>
      </c>
      <c r="L83" s="24">
        <f>+Tabla1[[#This Row],[Fecha de Documento]]+15</f>
        <v>45822</v>
      </c>
    </row>
    <row r="84" spans="1:12" s="18" customFormat="1" ht="110.25" x14ac:dyDescent="0.25">
      <c r="A84" s="16">
        <v>75</v>
      </c>
      <c r="B84" s="15" t="s">
        <v>68</v>
      </c>
      <c r="C84" s="24" t="s">
        <v>110</v>
      </c>
      <c r="D84" s="16" t="s">
        <v>191</v>
      </c>
      <c r="E84" s="15" t="s">
        <v>5</v>
      </c>
      <c r="F84" s="14" t="s">
        <v>266</v>
      </c>
      <c r="G84" s="14" t="s">
        <v>341</v>
      </c>
      <c r="H84" s="17">
        <v>16367.74</v>
      </c>
      <c r="I84" s="17">
        <f>+Tabla1[[#This Row],[Monto Facturado DOP]]</f>
        <v>16367.74</v>
      </c>
      <c r="J84" s="17">
        <f>+Tabla1[[#This Row],[Monto Facturado DOP]]-Tabla1[[#This Row],[Monto Pagado DOP]]</f>
        <v>0</v>
      </c>
      <c r="K84" s="15" t="s">
        <v>84</v>
      </c>
      <c r="L84" s="24">
        <f>+Tabla1[[#This Row],[Fecha de Documento]]+15</f>
        <v>45794</v>
      </c>
    </row>
    <row r="85" spans="1:12" s="18" customFormat="1" ht="141.75" x14ac:dyDescent="0.25">
      <c r="A85" s="16">
        <v>76</v>
      </c>
      <c r="B85" s="15" t="s">
        <v>68</v>
      </c>
      <c r="C85" s="24" t="s">
        <v>97</v>
      </c>
      <c r="D85" s="16" t="s">
        <v>192</v>
      </c>
      <c r="E85" s="15" t="s">
        <v>26</v>
      </c>
      <c r="F85" s="14" t="s">
        <v>267</v>
      </c>
      <c r="G85" s="14" t="s">
        <v>342</v>
      </c>
      <c r="H85" s="17">
        <v>160126</v>
      </c>
      <c r="I85" s="17">
        <f>+Tabla1[[#This Row],[Monto Facturado DOP]]</f>
        <v>160126</v>
      </c>
      <c r="J85" s="17">
        <f>+Tabla1[[#This Row],[Monto Facturado DOP]]-Tabla1[[#This Row],[Monto Pagado DOP]]</f>
        <v>0</v>
      </c>
      <c r="K85" s="15" t="s">
        <v>84</v>
      </c>
      <c r="L85" s="24">
        <f>+Tabla1[[#This Row],[Fecha de Documento]]+15</f>
        <v>45808</v>
      </c>
    </row>
    <row r="86" spans="1:12" s="18" customFormat="1" ht="94.5" x14ac:dyDescent="0.25">
      <c r="A86" s="16">
        <v>77</v>
      </c>
      <c r="B86" s="15" t="s">
        <v>68</v>
      </c>
      <c r="C86" s="24" t="s">
        <v>114</v>
      </c>
      <c r="D86" s="16" t="s">
        <v>193</v>
      </c>
      <c r="E86" s="15" t="s">
        <v>32</v>
      </c>
      <c r="F86" s="14" t="s">
        <v>51</v>
      </c>
      <c r="G86" s="14" t="s">
        <v>343</v>
      </c>
      <c r="H86" s="17">
        <v>57010.559999999998</v>
      </c>
      <c r="I86" s="17">
        <f>+Tabla1[[#This Row],[Monto Facturado DOP]]</f>
        <v>57010.559999999998</v>
      </c>
      <c r="J86" s="17">
        <f>+Tabla1[[#This Row],[Monto Facturado DOP]]-Tabla1[[#This Row],[Monto Pagado DOP]]</f>
        <v>0</v>
      </c>
      <c r="K86" s="15" t="s">
        <v>84</v>
      </c>
      <c r="L86" s="24">
        <f>+Tabla1[[#This Row],[Fecha de Documento]]+15</f>
        <v>45800</v>
      </c>
    </row>
    <row r="87" spans="1:12" s="18" customFormat="1" ht="94.5" x14ac:dyDescent="0.25">
      <c r="A87" s="16">
        <v>78</v>
      </c>
      <c r="B87" s="15" t="s">
        <v>68</v>
      </c>
      <c r="C87" s="24" t="s">
        <v>113</v>
      </c>
      <c r="D87" s="16" t="s">
        <v>194</v>
      </c>
      <c r="E87" s="15" t="s">
        <v>102</v>
      </c>
      <c r="F87" s="14" t="s">
        <v>51</v>
      </c>
      <c r="G87" s="14" t="s">
        <v>344</v>
      </c>
      <c r="H87" s="17">
        <v>29388.71</v>
      </c>
      <c r="I87" s="17">
        <f>+Tabla1[[#This Row],[Monto Facturado DOP]]</f>
        <v>29388.71</v>
      </c>
      <c r="J87" s="17">
        <f>+Tabla1[[#This Row],[Monto Facturado DOP]]-Tabla1[[#This Row],[Monto Pagado DOP]]</f>
        <v>0</v>
      </c>
      <c r="K87" s="15" t="s">
        <v>84</v>
      </c>
      <c r="L87" s="24">
        <f>+Tabla1[[#This Row],[Fecha de Documento]]+15</f>
        <v>45819</v>
      </c>
    </row>
    <row r="88" spans="1:12" s="18" customFormat="1" ht="94.5" x14ac:dyDescent="0.25">
      <c r="A88" s="16">
        <v>79</v>
      </c>
      <c r="B88" s="15" t="s">
        <v>68</v>
      </c>
      <c r="C88" s="24" t="s">
        <v>100</v>
      </c>
      <c r="D88" s="16" t="s">
        <v>195</v>
      </c>
      <c r="E88" s="15" t="s">
        <v>110</v>
      </c>
      <c r="F88" s="14" t="s">
        <v>51</v>
      </c>
      <c r="G88" s="14" t="s">
        <v>345</v>
      </c>
      <c r="H88" s="17">
        <v>2259.25</v>
      </c>
      <c r="I88" s="17">
        <f>+Tabla1[[#This Row],[Monto Facturado DOP]]</f>
        <v>2259.25</v>
      </c>
      <c r="J88" s="17">
        <f>+Tabla1[[#This Row],[Monto Facturado DOP]]-Tabla1[[#This Row],[Monto Pagado DOP]]</f>
        <v>0</v>
      </c>
      <c r="K88" s="15" t="s">
        <v>84</v>
      </c>
      <c r="L88" s="24">
        <f>+Tabla1[[#This Row],[Fecha de Documento]]+15</f>
        <v>45806</v>
      </c>
    </row>
    <row r="89" spans="1:12" s="18" customFormat="1" ht="94.5" x14ac:dyDescent="0.25">
      <c r="A89" s="16">
        <v>80</v>
      </c>
      <c r="B89" s="15" t="s">
        <v>68</v>
      </c>
      <c r="C89" s="24" t="s">
        <v>100</v>
      </c>
      <c r="D89" s="16" t="s">
        <v>196</v>
      </c>
      <c r="E89" s="15" t="s">
        <v>110</v>
      </c>
      <c r="F89" s="14" t="s">
        <v>51</v>
      </c>
      <c r="G89" s="14" t="s">
        <v>346</v>
      </c>
      <c r="H89" s="17">
        <v>46220.44</v>
      </c>
      <c r="I89" s="17">
        <f>+Tabla1[[#This Row],[Monto Facturado DOP]]</f>
        <v>46220.44</v>
      </c>
      <c r="J89" s="17">
        <f>+Tabla1[[#This Row],[Monto Facturado DOP]]-Tabla1[[#This Row],[Monto Pagado DOP]]</f>
        <v>0</v>
      </c>
      <c r="K89" s="15" t="s">
        <v>84</v>
      </c>
      <c r="L89" s="24">
        <f>+Tabla1[[#This Row],[Fecha de Documento]]+15</f>
        <v>45806</v>
      </c>
    </row>
    <row r="90" spans="1:12" s="18" customFormat="1" ht="94.5" x14ac:dyDescent="0.25">
      <c r="A90" s="16">
        <v>81</v>
      </c>
      <c r="B90" s="15" t="s">
        <v>68</v>
      </c>
      <c r="C90" s="24" t="s">
        <v>103</v>
      </c>
      <c r="D90" s="16" t="s">
        <v>197</v>
      </c>
      <c r="E90" s="15" t="s">
        <v>106</v>
      </c>
      <c r="F90" s="14" t="s">
        <v>51</v>
      </c>
      <c r="G90" s="14" t="s">
        <v>347</v>
      </c>
      <c r="H90" s="17">
        <v>5452</v>
      </c>
      <c r="I90" s="17">
        <f>+Tabla1[[#This Row],[Monto Facturado DOP]]</f>
        <v>5452</v>
      </c>
      <c r="J90" s="17">
        <f>+Tabla1[[#This Row],[Monto Facturado DOP]]-Tabla1[[#This Row],[Monto Pagado DOP]]</f>
        <v>0</v>
      </c>
      <c r="K90" s="15" t="s">
        <v>84</v>
      </c>
      <c r="L90" s="24">
        <f>+Tabla1[[#This Row],[Fecha de Documento]]+15</f>
        <v>45820</v>
      </c>
    </row>
    <row r="91" spans="1:12" s="18" customFormat="1" ht="94.5" x14ac:dyDescent="0.25">
      <c r="A91" s="16">
        <v>82</v>
      </c>
      <c r="B91" s="15" t="s">
        <v>68</v>
      </c>
      <c r="C91" s="24" t="s">
        <v>111</v>
      </c>
      <c r="D91" s="16" t="s">
        <v>198</v>
      </c>
      <c r="E91" s="15" t="s">
        <v>106</v>
      </c>
      <c r="F91" s="14" t="s">
        <v>51</v>
      </c>
      <c r="G91" s="14" t="s">
        <v>348</v>
      </c>
      <c r="H91" s="17">
        <v>17867.150000000001</v>
      </c>
      <c r="I91" s="17">
        <f>+Tabla1[[#This Row],[Monto Facturado DOP]]</f>
        <v>17867.150000000001</v>
      </c>
      <c r="J91" s="17">
        <f>+Tabla1[[#This Row],[Monto Facturado DOP]]-Tabla1[[#This Row],[Monto Pagado DOP]]</f>
        <v>0</v>
      </c>
      <c r="K91" s="15" t="s">
        <v>84</v>
      </c>
      <c r="L91" s="24">
        <f>+Tabla1[[#This Row],[Fecha de Documento]]+15</f>
        <v>45821</v>
      </c>
    </row>
    <row r="92" spans="1:12" s="18" customFormat="1" ht="94.5" x14ac:dyDescent="0.25">
      <c r="A92" s="16">
        <v>83</v>
      </c>
      <c r="B92" s="15" t="s">
        <v>68</v>
      </c>
      <c r="C92" s="24" t="s">
        <v>103</v>
      </c>
      <c r="D92" s="16" t="s">
        <v>199</v>
      </c>
      <c r="E92" s="15" t="s">
        <v>97</v>
      </c>
      <c r="F92" s="14" t="s">
        <v>52</v>
      </c>
      <c r="G92" s="14" t="s">
        <v>349</v>
      </c>
      <c r="H92" s="17">
        <v>80272</v>
      </c>
      <c r="I92" s="17">
        <f>+Tabla1[[#This Row],[Monto Facturado DOP]]</f>
        <v>80272</v>
      </c>
      <c r="J92" s="17">
        <f>+Tabla1[[#This Row],[Monto Facturado DOP]]-Tabla1[[#This Row],[Monto Pagado DOP]]</f>
        <v>0</v>
      </c>
      <c r="K92" s="15" t="s">
        <v>84</v>
      </c>
      <c r="L92" s="24">
        <f>+Tabla1[[#This Row],[Fecha de Documento]]+15</f>
        <v>45820</v>
      </c>
    </row>
    <row r="93" spans="1:12" s="18" customFormat="1" ht="126" x14ac:dyDescent="0.25">
      <c r="A93" s="16">
        <v>84</v>
      </c>
      <c r="B93" s="15" t="s">
        <v>68</v>
      </c>
      <c r="C93" s="24" t="s">
        <v>111</v>
      </c>
      <c r="D93" s="16" t="s">
        <v>200</v>
      </c>
      <c r="E93" s="15" t="s">
        <v>97</v>
      </c>
      <c r="F93" s="14" t="s">
        <v>52</v>
      </c>
      <c r="G93" s="14" t="s">
        <v>350</v>
      </c>
      <c r="H93" s="17">
        <v>310000</v>
      </c>
      <c r="I93" s="17">
        <f>+Tabla1[[#This Row],[Monto Facturado DOP]]</f>
        <v>310000</v>
      </c>
      <c r="J93" s="17">
        <f>+Tabla1[[#This Row],[Monto Facturado DOP]]-Tabla1[[#This Row],[Monto Pagado DOP]]</f>
        <v>0</v>
      </c>
      <c r="K93" s="15" t="s">
        <v>84</v>
      </c>
      <c r="L93" s="24">
        <f>+Tabla1[[#This Row],[Fecha de Documento]]+15</f>
        <v>45821</v>
      </c>
    </row>
    <row r="94" spans="1:12" s="18" customFormat="1" ht="110.25" x14ac:dyDescent="0.25">
      <c r="A94" s="16">
        <v>85</v>
      </c>
      <c r="B94" s="15" t="s">
        <v>68</v>
      </c>
      <c r="C94" s="24" t="s">
        <v>104</v>
      </c>
      <c r="D94" s="16" t="s">
        <v>201</v>
      </c>
      <c r="E94" s="15" t="s">
        <v>97</v>
      </c>
      <c r="F94" s="14" t="s">
        <v>52</v>
      </c>
      <c r="G94" s="14" t="s">
        <v>351</v>
      </c>
      <c r="H94" s="17">
        <v>50745.1</v>
      </c>
      <c r="I94" s="17">
        <f>+Tabla1[[#This Row],[Monto Facturado DOP]]</f>
        <v>50745.1</v>
      </c>
      <c r="J94" s="17">
        <f>+Tabla1[[#This Row],[Monto Facturado DOP]]-Tabla1[[#This Row],[Monto Pagado DOP]]</f>
        <v>0</v>
      </c>
      <c r="K94" s="15" t="s">
        <v>84</v>
      </c>
      <c r="L94" s="24">
        <f>+Tabla1[[#This Row],[Fecha de Documento]]+15</f>
        <v>45822</v>
      </c>
    </row>
    <row r="95" spans="1:12" s="18" customFormat="1" ht="94.5" x14ac:dyDescent="0.25">
      <c r="A95" s="16">
        <v>86</v>
      </c>
      <c r="B95" s="15" t="s">
        <v>68</v>
      </c>
      <c r="C95" s="24" t="s">
        <v>104</v>
      </c>
      <c r="D95" s="16" t="s">
        <v>202</v>
      </c>
      <c r="E95" s="15" t="s">
        <v>97</v>
      </c>
      <c r="F95" s="14" t="s">
        <v>52</v>
      </c>
      <c r="G95" s="14" t="s">
        <v>352</v>
      </c>
      <c r="H95" s="17">
        <v>506764.79</v>
      </c>
      <c r="I95" s="17">
        <f>+Tabla1[[#This Row],[Monto Facturado DOP]]</f>
        <v>506764.79</v>
      </c>
      <c r="J95" s="17">
        <f>+Tabla1[[#This Row],[Monto Facturado DOP]]-Tabla1[[#This Row],[Monto Pagado DOP]]</f>
        <v>0</v>
      </c>
      <c r="K95" s="15" t="s">
        <v>84</v>
      </c>
      <c r="L95" s="24">
        <f>+Tabla1[[#This Row],[Fecha de Documento]]+15</f>
        <v>45822</v>
      </c>
    </row>
    <row r="96" spans="1:12" s="18" customFormat="1" ht="110.25" x14ac:dyDescent="0.25">
      <c r="A96" s="16">
        <v>87</v>
      </c>
      <c r="B96" s="15" t="s">
        <v>68</v>
      </c>
      <c r="C96" s="24" t="s">
        <v>111</v>
      </c>
      <c r="D96" s="16" t="s">
        <v>203</v>
      </c>
      <c r="E96" s="15" t="s">
        <v>97</v>
      </c>
      <c r="F96" s="14" t="s">
        <v>52</v>
      </c>
      <c r="G96" s="14" t="s">
        <v>353</v>
      </c>
      <c r="H96" s="17">
        <v>636000</v>
      </c>
      <c r="I96" s="17">
        <f>+Tabla1[[#This Row],[Monto Facturado DOP]]</f>
        <v>636000</v>
      </c>
      <c r="J96" s="17">
        <f>+Tabla1[[#This Row],[Monto Facturado DOP]]-Tabla1[[#This Row],[Monto Pagado DOP]]</f>
        <v>0</v>
      </c>
      <c r="K96" s="15" t="s">
        <v>84</v>
      </c>
      <c r="L96" s="24">
        <f>+Tabla1[[#This Row],[Fecha de Documento]]+15</f>
        <v>45821</v>
      </c>
    </row>
    <row r="97" spans="1:12" s="18" customFormat="1" ht="94.5" x14ac:dyDescent="0.25">
      <c r="A97" s="16">
        <v>88</v>
      </c>
      <c r="B97" s="15" t="s">
        <v>68</v>
      </c>
      <c r="C97" s="24" t="s">
        <v>103</v>
      </c>
      <c r="D97" s="16" t="s">
        <v>204</v>
      </c>
      <c r="E97" s="15" t="s">
        <v>97</v>
      </c>
      <c r="F97" s="14" t="s">
        <v>52</v>
      </c>
      <c r="G97" s="14" t="s">
        <v>354</v>
      </c>
      <c r="H97" s="17">
        <v>949175</v>
      </c>
      <c r="I97" s="17">
        <f>+Tabla1[[#This Row],[Monto Facturado DOP]]</f>
        <v>949175</v>
      </c>
      <c r="J97" s="17">
        <f>+Tabla1[[#This Row],[Monto Facturado DOP]]-Tabla1[[#This Row],[Monto Pagado DOP]]</f>
        <v>0</v>
      </c>
      <c r="K97" s="15" t="s">
        <v>84</v>
      </c>
      <c r="L97" s="24">
        <f>+Tabla1[[#This Row],[Fecha de Documento]]+15</f>
        <v>45820</v>
      </c>
    </row>
    <row r="98" spans="1:12" s="18" customFormat="1" ht="126" x14ac:dyDescent="0.25">
      <c r="A98" s="16">
        <v>89</v>
      </c>
      <c r="B98" s="15" t="s">
        <v>68</v>
      </c>
      <c r="C98" s="24" t="s">
        <v>104</v>
      </c>
      <c r="D98" s="16" t="s">
        <v>205</v>
      </c>
      <c r="E98" s="15" t="s">
        <v>97</v>
      </c>
      <c r="F98" s="14" t="s">
        <v>52</v>
      </c>
      <c r="G98" s="14" t="s">
        <v>355</v>
      </c>
      <c r="H98" s="17">
        <v>418785</v>
      </c>
      <c r="I98" s="17">
        <f>+Tabla1[[#This Row],[Monto Facturado DOP]]</f>
        <v>418785</v>
      </c>
      <c r="J98" s="17">
        <f>+Tabla1[[#This Row],[Monto Facturado DOP]]-Tabla1[[#This Row],[Monto Pagado DOP]]</f>
        <v>0</v>
      </c>
      <c r="K98" s="15" t="s">
        <v>84</v>
      </c>
      <c r="L98" s="24">
        <f>+Tabla1[[#This Row],[Fecha de Documento]]+15</f>
        <v>45822</v>
      </c>
    </row>
    <row r="99" spans="1:12" s="18" customFormat="1" ht="126" x14ac:dyDescent="0.25">
      <c r="A99" s="16">
        <v>90</v>
      </c>
      <c r="B99" s="15" t="s">
        <v>68</v>
      </c>
      <c r="C99" s="24" t="s">
        <v>111</v>
      </c>
      <c r="D99" s="16" t="s">
        <v>206</v>
      </c>
      <c r="E99" s="15" t="s">
        <v>97</v>
      </c>
      <c r="F99" s="14" t="s">
        <v>52</v>
      </c>
      <c r="G99" s="14" t="s">
        <v>356</v>
      </c>
      <c r="H99" s="17">
        <v>1209205</v>
      </c>
      <c r="I99" s="17">
        <f>+Tabla1[[#This Row],[Monto Facturado DOP]]</f>
        <v>1209205</v>
      </c>
      <c r="J99" s="17">
        <f>+Tabla1[[#This Row],[Monto Facturado DOP]]-Tabla1[[#This Row],[Monto Pagado DOP]]</f>
        <v>0</v>
      </c>
      <c r="K99" s="15" t="s">
        <v>84</v>
      </c>
      <c r="L99" s="24">
        <f>+Tabla1[[#This Row],[Fecha de Documento]]+15</f>
        <v>45821</v>
      </c>
    </row>
    <row r="100" spans="1:12" s="18" customFormat="1" ht="126" x14ac:dyDescent="0.25">
      <c r="A100" s="16">
        <v>91</v>
      </c>
      <c r="B100" s="15" t="s">
        <v>68</v>
      </c>
      <c r="C100" s="24" t="s">
        <v>109</v>
      </c>
      <c r="D100" s="16" t="s">
        <v>207</v>
      </c>
      <c r="E100" s="15" t="s">
        <v>114</v>
      </c>
      <c r="F100" s="14" t="s">
        <v>53</v>
      </c>
      <c r="G100" s="14" t="s">
        <v>357</v>
      </c>
      <c r="H100" s="17">
        <v>40000</v>
      </c>
      <c r="I100" s="17">
        <f>+Tabla1[[#This Row],[Monto Facturado DOP]]</f>
        <v>40000</v>
      </c>
      <c r="J100" s="17">
        <f>+Tabla1[[#This Row],[Monto Facturado DOP]]-Tabla1[[#This Row],[Monto Pagado DOP]]</f>
        <v>0</v>
      </c>
      <c r="K100" s="15" t="s">
        <v>84</v>
      </c>
      <c r="L100" s="24">
        <f>+Tabla1[[#This Row],[Fecha de Documento]]+15</f>
        <v>45813</v>
      </c>
    </row>
    <row r="101" spans="1:12" s="18" customFormat="1" ht="110.25" x14ac:dyDescent="0.25">
      <c r="A101" s="16">
        <v>92</v>
      </c>
      <c r="B101" s="15" t="s">
        <v>68</v>
      </c>
      <c r="C101" s="24" t="s">
        <v>100</v>
      </c>
      <c r="D101" s="16" t="s">
        <v>208</v>
      </c>
      <c r="E101" s="15" t="s">
        <v>110</v>
      </c>
      <c r="F101" s="14" t="s">
        <v>54</v>
      </c>
      <c r="G101" s="14" t="s">
        <v>358</v>
      </c>
      <c r="H101" s="17">
        <v>52156</v>
      </c>
      <c r="I101" s="17">
        <f>+Tabla1[[#This Row],[Monto Facturado DOP]]</f>
        <v>52156</v>
      </c>
      <c r="J101" s="17">
        <f>+Tabla1[[#This Row],[Monto Facturado DOP]]-Tabla1[[#This Row],[Monto Pagado DOP]]</f>
        <v>0</v>
      </c>
      <c r="K101" s="15" t="s">
        <v>84</v>
      </c>
      <c r="L101" s="24">
        <f>+Tabla1[[#This Row],[Fecha de Documento]]+15</f>
        <v>45806</v>
      </c>
    </row>
    <row r="102" spans="1:12" s="18" customFormat="1" ht="110.25" x14ac:dyDescent="0.25">
      <c r="A102" s="16">
        <v>93</v>
      </c>
      <c r="B102" s="15" t="s">
        <v>68</v>
      </c>
      <c r="C102" s="24" t="s">
        <v>102</v>
      </c>
      <c r="D102" s="16" t="s">
        <v>209</v>
      </c>
      <c r="E102" s="15" t="s">
        <v>245</v>
      </c>
      <c r="F102" s="14" t="s">
        <v>55</v>
      </c>
      <c r="G102" s="14" t="s">
        <v>56</v>
      </c>
      <c r="H102" s="17">
        <v>35046</v>
      </c>
      <c r="I102" s="17">
        <f>+Tabla1[[#This Row],[Monto Facturado DOP]]</f>
        <v>35046</v>
      </c>
      <c r="J102" s="17">
        <f>+Tabla1[[#This Row],[Monto Facturado DOP]]-Tabla1[[#This Row],[Monto Pagado DOP]]</f>
        <v>0</v>
      </c>
      <c r="K102" s="15" t="s">
        <v>84</v>
      </c>
      <c r="L102" s="24">
        <f>+Tabla1[[#This Row],[Fecha de Documento]]+15</f>
        <v>45804</v>
      </c>
    </row>
    <row r="103" spans="1:12" s="18" customFormat="1" ht="94.5" x14ac:dyDescent="0.25">
      <c r="A103" s="16">
        <v>94</v>
      </c>
      <c r="B103" s="15" t="s">
        <v>68</v>
      </c>
      <c r="C103" s="24" t="s">
        <v>106</v>
      </c>
      <c r="D103" s="16" t="s">
        <v>210</v>
      </c>
      <c r="E103" s="15" t="s">
        <v>99</v>
      </c>
      <c r="F103" s="14" t="s">
        <v>57</v>
      </c>
      <c r="G103" s="14" t="s">
        <v>359</v>
      </c>
      <c r="H103" s="17">
        <v>36900</v>
      </c>
      <c r="I103" s="17">
        <f>+Tabla1[[#This Row],[Monto Facturado DOP]]</f>
        <v>36900</v>
      </c>
      <c r="J103" s="17">
        <f>+Tabla1[[#This Row],[Monto Facturado DOP]]-Tabla1[[#This Row],[Monto Pagado DOP]]</f>
        <v>0</v>
      </c>
      <c r="K103" s="15" t="s">
        <v>84</v>
      </c>
      <c r="L103" s="24">
        <f>+Tabla1[[#This Row],[Fecha de Documento]]+15</f>
        <v>45801</v>
      </c>
    </row>
    <row r="104" spans="1:12" s="18" customFormat="1" ht="110.25" x14ac:dyDescent="0.25">
      <c r="A104" s="16">
        <v>95</v>
      </c>
      <c r="B104" s="15" t="s">
        <v>68</v>
      </c>
      <c r="C104" s="24" t="s">
        <v>100</v>
      </c>
      <c r="D104" s="16" t="s">
        <v>211</v>
      </c>
      <c r="E104" s="15" t="s">
        <v>38</v>
      </c>
      <c r="F104" s="14" t="s">
        <v>57</v>
      </c>
      <c r="G104" s="14" t="s">
        <v>360</v>
      </c>
      <c r="H104" s="17">
        <v>8694</v>
      </c>
      <c r="I104" s="17">
        <f>+Tabla1[[#This Row],[Monto Facturado DOP]]</f>
        <v>8694</v>
      </c>
      <c r="J104" s="17">
        <f>+Tabla1[[#This Row],[Monto Facturado DOP]]-Tabla1[[#This Row],[Monto Pagado DOP]]</f>
        <v>0</v>
      </c>
      <c r="K104" s="15" t="s">
        <v>84</v>
      </c>
      <c r="L104" s="24">
        <f>+Tabla1[[#This Row],[Fecha de Documento]]+15</f>
        <v>45806</v>
      </c>
    </row>
    <row r="105" spans="1:12" s="18" customFormat="1" ht="126" x14ac:dyDescent="0.25">
      <c r="A105" s="16">
        <v>96</v>
      </c>
      <c r="B105" s="15" t="s">
        <v>68</v>
      </c>
      <c r="C105" s="24" t="s">
        <v>115</v>
      </c>
      <c r="D105" s="16" t="s">
        <v>212</v>
      </c>
      <c r="E105" s="15" t="s">
        <v>38</v>
      </c>
      <c r="F105" s="14" t="s">
        <v>57</v>
      </c>
      <c r="G105" s="14" t="s">
        <v>361</v>
      </c>
      <c r="H105" s="17">
        <v>17163</v>
      </c>
      <c r="I105" s="17">
        <f>+Tabla1[[#This Row],[Monto Facturado DOP]]</f>
        <v>17163</v>
      </c>
      <c r="J105" s="17">
        <f>+Tabla1[[#This Row],[Monto Facturado DOP]]-Tabla1[[#This Row],[Monto Pagado DOP]]</f>
        <v>0</v>
      </c>
      <c r="K105" s="15" t="s">
        <v>84</v>
      </c>
      <c r="L105" s="24">
        <f>+Tabla1[[#This Row],[Fecha de Documento]]+15</f>
        <v>45798</v>
      </c>
    </row>
    <row r="106" spans="1:12" s="18" customFormat="1" ht="94.5" x14ac:dyDescent="0.25">
      <c r="A106" s="16">
        <v>97</v>
      </c>
      <c r="B106" s="15" t="s">
        <v>68</v>
      </c>
      <c r="C106" s="24" t="s">
        <v>107</v>
      </c>
      <c r="D106" s="16" t="s">
        <v>213</v>
      </c>
      <c r="E106" s="15" t="s">
        <v>38</v>
      </c>
      <c r="F106" s="14" t="s">
        <v>57</v>
      </c>
      <c r="G106" s="14" t="s">
        <v>362</v>
      </c>
      <c r="H106" s="17">
        <v>36049</v>
      </c>
      <c r="I106" s="17">
        <f>+Tabla1[[#This Row],[Monto Facturado DOP]]</f>
        <v>36049</v>
      </c>
      <c r="J106" s="17">
        <f>+Tabla1[[#This Row],[Monto Facturado DOP]]-Tabla1[[#This Row],[Monto Pagado DOP]]</f>
        <v>0</v>
      </c>
      <c r="K106" s="15" t="s">
        <v>84</v>
      </c>
      <c r="L106" s="24">
        <f>+Tabla1[[#This Row],[Fecha de Documento]]+15</f>
        <v>45814</v>
      </c>
    </row>
    <row r="107" spans="1:12" s="18" customFormat="1" ht="94.5" x14ac:dyDescent="0.25">
      <c r="A107" s="16">
        <v>98</v>
      </c>
      <c r="B107" s="15" t="s">
        <v>68</v>
      </c>
      <c r="C107" s="24" t="s">
        <v>98</v>
      </c>
      <c r="D107" s="16" t="s">
        <v>214</v>
      </c>
      <c r="E107" s="15" t="s">
        <v>38</v>
      </c>
      <c r="F107" s="14" t="s">
        <v>57</v>
      </c>
      <c r="G107" s="14" t="s">
        <v>363</v>
      </c>
      <c r="H107" s="17">
        <v>30474.9</v>
      </c>
      <c r="I107" s="17">
        <f>+Tabla1[[#This Row],[Monto Facturado DOP]]</f>
        <v>30474.9</v>
      </c>
      <c r="J107" s="17">
        <f>+Tabla1[[#This Row],[Monto Facturado DOP]]-Tabla1[[#This Row],[Monto Pagado DOP]]</f>
        <v>0</v>
      </c>
      <c r="K107" s="15" t="s">
        <v>84</v>
      </c>
      <c r="L107" s="24">
        <f>+Tabla1[[#This Row],[Fecha de Documento]]+15</f>
        <v>45799</v>
      </c>
    </row>
    <row r="108" spans="1:12" s="18" customFormat="1" ht="94.5" x14ac:dyDescent="0.25">
      <c r="A108" s="16">
        <v>99</v>
      </c>
      <c r="B108" s="15" t="s">
        <v>68</v>
      </c>
      <c r="C108" s="24" t="s">
        <v>97</v>
      </c>
      <c r="D108" s="16" t="s">
        <v>215</v>
      </c>
      <c r="E108" s="15" t="s">
        <v>38</v>
      </c>
      <c r="F108" s="14" t="s">
        <v>57</v>
      </c>
      <c r="G108" s="14" t="s">
        <v>364</v>
      </c>
      <c r="H108" s="17">
        <v>266214.96000000002</v>
      </c>
      <c r="I108" s="17">
        <f>+Tabla1[[#This Row],[Monto Facturado DOP]]</f>
        <v>266214.96000000002</v>
      </c>
      <c r="J108" s="17">
        <f>+Tabla1[[#This Row],[Monto Facturado DOP]]-Tabla1[[#This Row],[Monto Pagado DOP]]</f>
        <v>0</v>
      </c>
      <c r="K108" s="15" t="s">
        <v>84</v>
      </c>
      <c r="L108" s="24">
        <f>+Tabla1[[#This Row],[Fecha de Documento]]+15</f>
        <v>45808</v>
      </c>
    </row>
    <row r="109" spans="1:12" s="18" customFormat="1" ht="94.5" x14ac:dyDescent="0.25">
      <c r="A109" s="16">
        <v>100</v>
      </c>
      <c r="B109" s="15" t="s">
        <v>68</v>
      </c>
      <c r="C109" s="24" t="s">
        <v>115</v>
      </c>
      <c r="D109" s="16" t="s">
        <v>216</v>
      </c>
      <c r="E109" s="15" t="s">
        <v>38</v>
      </c>
      <c r="F109" s="14" t="s">
        <v>57</v>
      </c>
      <c r="G109" s="14" t="s">
        <v>365</v>
      </c>
      <c r="H109" s="17">
        <v>49980</v>
      </c>
      <c r="I109" s="17">
        <f>+Tabla1[[#This Row],[Monto Facturado DOP]]</f>
        <v>49980</v>
      </c>
      <c r="J109" s="17">
        <f>+Tabla1[[#This Row],[Monto Facturado DOP]]-Tabla1[[#This Row],[Monto Pagado DOP]]</f>
        <v>0</v>
      </c>
      <c r="K109" s="15" t="s">
        <v>84</v>
      </c>
      <c r="L109" s="24">
        <f>+Tabla1[[#This Row],[Fecha de Documento]]+15</f>
        <v>45798</v>
      </c>
    </row>
    <row r="110" spans="1:12" s="18" customFormat="1" ht="94.5" x14ac:dyDescent="0.25">
      <c r="A110" s="16">
        <v>101</v>
      </c>
      <c r="B110" s="15" t="s">
        <v>68</v>
      </c>
      <c r="C110" s="24" t="s">
        <v>98</v>
      </c>
      <c r="D110" s="16" t="s">
        <v>217</v>
      </c>
      <c r="E110" s="15" t="s">
        <v>38</v>
      </c>
      <c r="F110" s="14" t="s">
        <v>57</v>
      </c>
      <c r="G110" s="14" t="s">
        <v>366</v>
      </c>
      <c r="H110" s="17">
        <v>18340.900000000001</v>
      </c>
      <c r="I110" s="17">
        <f>+Tabla1[[#This Row],[Monto Facturado DOP]]</f>
        <v>18340.900000000001</v>
      </c>
      <c r="J110" s="17">
        <f>+Tabla1[[#This Row],[Monto Facturado DOP]]-Tabla1[[#This Row],[Monto Pagado DOP]]</f>
        <v>0</v>
      </c>
      <c r="K110" s="15" t="s">
        <v>84</v>
      </c>
      <c r="L110" s="24">
        <f>+Tabla1[[#This Row],[Fecha de Documento]]+15</f>
        <v>45799</v>
      </c>
    </row>
    <row r="111" spans="1:12" s="18" customFormat="1" ht="126" x14ac:dyDescent="0.25">
      <c r="A111" s="16">
        <v>102</v>
      </c>
      <c r="B111" s="15" t="s">
        <v>68</v>
      </c>
      <c r="C111" s="24" t="s">
        <v>98</v>
      </c>
      <c r="D111" s="16" t="s">
        <v>218</v>
      </c>
      <c r="E111" s="15" t="s">
        <v>38</v>
      </c>
      <c r="F111" s="14" t="s">
        <v>57</v>
      </c>
      <c r="G111" s="14" t="s">
        <v>367</v>
      </c>
      <c r="H111" s="17">
        <v>28842.61</v>
      </c>
      <c r="I111" s="17">
        <f>+Tabla1[[#This Row],[Monto Facturado DOP]]</f>
        <v>28842.61</v>
      </c>
      <c r="J111" s="17">
        <f>+Tabla1[[#This Row],[Monto Facturado DOP]]-Tabla1[[#This Row],[Monto Pagado DOP]]</f>
        <v>0</v>
      </c>
      <c r="K111" s="15" t="s">
        <v>84</v>
      </c>
      <c r="L111" s="24">
        <f>+Tabla1[[#This Row],[Fecha de Documento]]+15</f>
        <v>45799</v>
      </c>
    </row>
    <row r="112" spans="1:12" s="18" customFormat="1" ht="126" x14ac:dyDescent="0.25">
      <c r="A112" s="16">
        <v>103</v>
      </c>
      <c r="B112" s="15" t="s">
        <v>68</v>
      </c>
      <c r="C112" s="24" t="s">
        <v>98</v>
      </c>
      <c r="D112" s="16" t="s">
        <v>219</v>
      </c>
      <c r="E112" s="15" t="s">
        <v>38</v>
      </c>
      <c r="F112" s="14" t="s">
        <v>57</v>
      </c>
      <c r="G112" s="14" t="s">
        <v>368</v>
      </c>
      <c r="H112" s="17">
        <v>4756</v>
      </c>
      <c r="I112" s="17">
        <f>+Tabla1[[#This Row],[Monto Facturado DOP]]</f>
        <v>4756</v>
      </c>
      <c r="J112" s="17">
        <f>+Tabla1[[#This Row],[Monto Facturado DOP]]-Tabla1[[#This Row],[Monto Pagado DOP]]</f>
        <v>0</v>
      </c>
      <c r="K112" s="15" t="s">
        <v>84</v>
      </c>
      <c r="L112" s="24">
        <f>+Tabla1[[#This Row],[Fecha de Documento]]+15</f>
        <v>45799</v>
      </c>
    </row>
    <row r="113" spans="1:12" s="18" customFormat="1" ht="126" x14ac:dyDescent="0.25">
      <c r="A113" s="16">
        <v>104</v>
      </c>
      <c r="B113" s="15" t="s">
        <v>68</v>
      </c>
      <c r="C113" s="24" t="s">
        <v>114</v>
      </c>
      <c r="D113" s="16" t="s">
        <v>220</v>
      </c>
      <c r="E113" s="15" t="s">
        <v>42</v>
      </c>
      <c r="F113" s="14" t="s">
        <v>57</v>
      </c>
      <c r="G113" s="14" t="s">
        <v>369</v>
      </c>
      <c r="H113" s="17">
        <v>1755722.42</v>
      </c>
      <c r="I113" s="17">
        <f>+Tabla1[[#This Row],[Monto Facturado DOP]]</f>
        <v>1755722.42</v>
      </c>
      <c r="J113" s="17">
        <f>+Tabla1[[#This Row],[Monto Facturado DOP]]-Tabla1[[#This Row],[Monto Pagado DOP]]</f>
        <v>0</v>
      </c>
      <c r="K113" s="15" t="s">
        <v>84</v>
      </c>
      <c r="L113" s="24">
        <f>+Tabla1[[#This Row],[Fecha de Documento]]+15</f>
        <v>45800</v>
      </c>
    </row>
    <row r="114" spans="1:12" s="18" customFormat="1" ht="126" x14ac:dyDescent="0.25">
      <c r="A114" s="16">
        <v>105</v>
      </c>
      <c r="B114" s="15" t="s">
        <v>68</v>
      </c>
      <c r="C114" s="24" t="s">
        <v>109</v>
      </c>
      <c r="D114" s="16" t="s">
        <v>221</v>
      </c>
      <c r="E114" s="15" t="s">
        <v>58</v>
      </c>
      <c r="F114" s="14" t="s">
        <v>57</v>
      </c>
      <c r="G114" s="14" t="s">
        <v>370</v>
      </c>
      <c r="H114" s="17">
        <v>228884.28000000003</v>
      </c>
      <c r="I114" s="17">
        <f>+Tabla1[[#This Row],[Monto Facturado DOP]]</f>
        <v>228884.28000000003</v>
      </c>
      <c r="J114" s="17">
        <f>+Tabla1[[#This Row],[Monto Facturado DOP]]-Tabla1[[#This Row],[Monto Pagado DOP]]</f>
        <v>0</v>
      </c>
      <c r="K114" s="15" t="s">
        <v>84</v>
      </c>
      <c r="L114" s="24">
        <f>+Tabla1[[#This Row],[Fecha de Documento]]+15</f>
        <v>45813</v>
      </c>
    </row>
    <row r="115" spans="1:12" s="18" customFormat="1" ht="110.25" x14ac:dyDescent="0.25">
      <c r="A115" s="16">
        <v>106</v>
      </c>
      <c r="B115" s="15" t="s">
        <v>68</v>
      </c>
      <c r="C115" s="24" t="s">
        <v>116</v>
      </c>
      <c r="D115" s="16" t="s">
        <v>222</v>
      </c>
      <c r="E115" s="15" t="s">
        <v>246</v>
      </c>
      <c r="F115" s="14" t="s">
        <v>59</v>
      </c>
      <c r="G115" s="14" t="s">
        <v>371</v>
      </c>
      <c r="H115" s="17">
        <v>394246.81</v>
      </c>
      <c r="I115" s="17">
        <f>+Tabla1[[#This Row],[Monto Facturado DOP]]</f>
        <v>394246.81</v>
      </c>
      <c r="J115" s="17">
        <f>+Tabla1[[#This Row],[Monto Facturado DOP]]-Tabla1[[#This Row],[Monto Pagado DOP]]</f>
        <v>0</v>
      </c>
      <c r="K115" s="15" t="s">
        <v>84</v>
      </c>
      <c r="L115" s="24">
        <f>+Tabla1[[#This Row],[Fecha de Documento]]+15</f>
        <v>45805</v>
      </c>
    </row>
    <row r="116" spans="1:12" s="18" customFormat="1" ht="94.5" x14ac:dyDescent="0.25">
      <c r="A116" s="16">
        <v>107</v>
      </c>
      <c r="B116" s="15" t="s">
        <v>68</v>
      </c>
      <c r="C116" s="24" t="s">
        <v>105</v>
      </c>
      <c r="D116" s="16" t="s">
        <v>223</v>
      </c>
      <c r="E116" s="15" t="s">
        <v>10</v>
      </c>
      <c r="F116" s="14" t="s">
        <v>60</v>
      </c>
      <c r="G116" s="14" t="s">
        <v>372</v>
      </c>
      <c r="H116" s="17">
        <v>93810</v>
      </c>
      <c r="I116" s="17">
        <f>+Tabla1[[#This Row],[Monto Facturado DOP]]</f>
        <v>93810</v>
      </c>
      <c r="J116" s="17">
        <f>+Tabla1[[#This Row],[Monto Facturado DOP]]-Tabla1[[#This Row],[Monto Pagado DOP]]</f>
        <v>0</v>
      </c>
      <c r="K116" s="15" t="s">
        <v>84</v>
      </c>
      <c r="L116" s="24">
        <f>+Tabla1[[#This Row],[Fecha de Documento]]+15</f>
        <v>45811</v>
      </c>
    </row>
    <row r="117" spans="1:12" s="18" customFormat="1" ht="94.5" x14ac:dyDescent="0.25">
      <c r="A117" s="16">
        <v>108</v>
      </c>
      <c r="B117" s="15" t="s">
        <v>68</v>
      </c>
      <c r="C117" s="24" t="s">
        <v>99</v>
      </c>
      <c r="D117" s="16" t="s">
        <v>224</v>
      </c>
      <c r="E117" s="15" t="s">
        <v>30</v>
      </c>
      <c r="F117" s="14" t="s">
        <v>61</v>
      </c>
      <c r="G117" s="14" t="s">
        <v>373</v>
      </c>
      <c r="H117" s="17">
        <v>877335.95</v>
      </c>
      <c r="I117" s="17">
        <f>+Tabla1[[#This Row],[Monto Facturado DOP]]</f>
        <v>877335.95</v>
      </c>
      <c r="J117" s="17">
        <f>+Tabla1[[#This Row],[Monto Facturado DOP]]-Tabla1[[#This Row],[Monto Pagado DOP]]</f>
        <v>0</v>
      </c>
      <c r="K117" s="15" t="s">
        <v>84</v>
      </c>
      <c r="L117" s="24">
        <f>+Tabla1[[#This Row],[Fecha de Documento]]+15</f>
        <v>45793</v>
      </c>
    </row>
    <row r="118" spans="1:12" s="18" customFormat="1" ht="126" x14ac:dyDescent="0.25">
      <c r="A118" s="16">
        <v>109</v>
      </c>
      <c r="B118" s="15" t="s">
        <v>68</v>
      </c>
      <c r="C118" s="24" t="s">
        <v>104</v>
      </c>
      <c r="D118" s="16" t="s">
        <v>225</v>
      </c>
      <c r="E118" s="15" t="s">
        <v>10</v>
      </c>
      <c r="F118" s="14" t="s">
        <v>268</v>
      </c>
      <c r="G118" s="14" t="s">
        <v>374</v>
      </c>
      <c r="H118" s="17">
        <v>578200</v>
      </c>
      <c r="I118" s="17">
        <f>+Tabla1[[#This Row],[Monto Facturado DOP]]</f>
        <v>578200</v>
      </c>
      <c r="J118" s="17">
        <f>+Tabla1[[#This Row],[Monto Facturado DOP]]-Tabla1[[#This Row],[Monto Pagado DOP]]</f>
        <v>0</v>
      </c>
      <c r="K118" s="15" t="s">
        <v>84</v>
      </c>
      <c r="L118" s="24">
        <f>+Tabla1[[#This Row],[Fecha de Documento]]+15</f>
        <v>45822</v>
      </c>
    </row>
    <row r="119" spans="1:12" s="18" customFormat="1" ht="141.75" x14ac:dyDescent="0.25">
      <c r="A119" s="16">
        <v>110</v>
      </c>
      <c r="B119" s="15" t="s">
        <v>68</v>
      </c>
      <c r="C119" s="24" t="s">
        <v>105</v>
      </c>
      <c r="D119" s="16" t="s">
        <v>226</v>
      </c>
      <c r="E119" s="15" t="s">
        <v>17</v>
      </c>
      <c r="F119" s="14" t="s">
        <v>62</v>
      </c>
      <c r="G119" s="14" t="s">
        <v>375</v>
      </c>
      <c r="H119" s="17">
        <v>924176</v>
      </c>
      <c r="I119" s="17">
        <f>+Tabla1[[#This Row],[Monto Facturado DOP]]</f>
        <v>924176</v>
      </c>
      <c r="J119" s="17">
        <f>+Tabla1[[#This Row],[Monto Facturado DOP]]-Tabla1[[#This Row],[Monto Pagado DOP]]</f>
        <v>0</v>
      </c>
      <c r="K119" s="15" t="s">
        <v>84</v>
      </c>
      <c r="L119" s="24">
        <f>+Tabla1[[#This Row],[Fecha de Documento]]+15</f>
        <v>45811</v>
      </c>
    </row>
    <row r="120" spans="1:12" s="18" customFormat="1" ht="157.5" x14ac:dyDescent="0.25">
      <c r="A120" s="16">
        <v>111</v>
      </c>
      <c r="B120" s="15" t="s">
        <v>68</v>
      </c>
      <c r="C120" s="24" t="s">
        <v>97</v>
      </c>
      <c r="D120" s="16" t="s">
        <v>227</v>
      </c>
      <c r="E120" s="15" t="s">
        <v>17</v>
      </c>
      <c r="F120" s="14" t="s">
        <v>62</v>
      </c>
      <c r="G120" s="14" t="s">
        <v>376</v>
      </c>
      <c r="H120" s="17">
        <v>734443.8</v>
      </c>
      <c r="I120" s="17">
        <f>+Tabla1[[#This Row],[Monto Facturado DOP]]</f>
        <v>734443.8</v>
      </c>
      <c r="J120" s="17">
        <f>+Tabla1[[#This Row],[Monto Facturado DOP]]-Tabla1[[#This Row],[Monto Pagado DOP]]</f>
        <v>0</v>
      </c>
      <c r="K120" s="15" t="s">
        <v>84</v>
      </c>
      <c r="L120" s="24">
        <f>+Tabla1[[#This Row],[Fecha de Documento]]+15</f>
        <v>45808</v>
      </c>
    </row>
    <row r="121" spans="1:12" s="18" customFormat="1" ht="141.75" x14ac:dyDescent="0.25">
      <c r="A121" s="16">
        <v>112</v>
      </c>
      <c r="B121" s="15" t="s">
        <v>68</v>
      </c>
      <c r="C121" s="24" t="s">
        <v>105</v>
      </c>
      <c r="D121" s="16" t="s">
        <v>228</v>
      </c>
      <c r="E121" s="15" t="s">
        <v>17</v>
      </c>
      <c r="F121" s="14" t="s">
        <v>62</v>
      </c>
      <c r="G121" s="14" t="s">
        <v>377</v>
      </c>
      <c r="H121" s="17">
        <v>900222</v>
      </c>
      <c r="I121" s="17">
        <f>+Tabla1[[#This Row],[Monto Facturado DOP]]</f>
        <v>900222</v>
      </c>
      <c r="J121" s="17">
        <f>+Tabla1[[#This Row],[Monto Facturado DOP]]-Tabla1[[#This Row],[Monto Pagado DOP]]</f>
        <v>0</v>
      </c>
      <c r="K121" s="15" t="s">
        <v>84</v>
      </c>
      <c r="L121" s="24">
        <f>+Tabla1[[#This Row],[Fecha de Documento]]+15</f>
        <v>45811</v>
      </c>
    </row>
    <row r="122" spans="1:12" s="18" customFormat="1" ht="110.25" x14ac:dyDescent="0.25">
      <c r="A122" s="16">
        <v>113</v>
      </c>
      <c r="B122" s="15" t="s">
        <v>68</v>
      </c>
      <c r="C122" s="24" t="s">
        <v>106</v>
      </c>
      <c r="D122" s="16" t="s">
        <v>229</v>
      </c>
      <c r="E122" s="15" t="s">
        <v>19</v>
      </c>
      <c r="F122" s="14" t="s">
        <v>63</v>
      </c>
      <c r="G122" s="14" t="s">
        <v>378</v>
      </c>
      <c r="H122" s="17">
        <v>40400</v>
      </c>
      <c r="I122" s="17">
        <f>+Tabla1[[#This Row],[Monto Facturado DOP]]</f>
        <v>40400</v>
      </c>
      <c r="J122" s="17">
        <f>+Tabla1[[#This Row],[Monto Facturado DOP]]-Tabla1[[#This Row],[Monto Pagado DOP]]</f>
        <v>0</v>
      </c>
      <c r="K122" s="15" t="s">
        <v>84</v>
      </c>
      <c r="L122" s="24">
        <f>+Tabla1[[#This Row],[Fecha de Documento]]+15</f>
        <v>45801</v>
      </c>
    </row>
    <row r="123" spans="1:12" s="18" customFormat="1" ht="110.25" x14ac:dyDescent="0.25">
      <c r="A123" s="16">
        <v>114</v>
      </c>
      <c r="B123" s="15" t="s">
        <v>68</v>
      </c>
      <c r="C123" s="24" t="s">
        <v>112</v>
      </c>
      <c r="D123" s="16" t="s">
        <v>230</v>
      </c>
      <c r="E123" s="15" t="s">
        <v>32</v>
      </c>
      <c r="F123" s="14" t="s">
        <v>63</v>
      </c>
      <c r="G123" s="14" t="s">
        <v>379</v>
      </c>
      <c r="H123" s="17">
        <v>132000</v>
      </c>
      <c r="I123" s="17">
        <f>+Tabla1[[#This Row],[Monto Facturado DOP]]</f>
        <v>132000</v>
      </c>
      <c r="J123" s="17">
        <f>+Tabla1[[#This Row],[Monto Facturado DOP]]-Tabla1[[#This Row],[Monto Pagado DOP]]</f>
        <v>0</v>
      </c>
      <c r="K123" s="15" t="s">
        <v>84</v>
      </c>
      <c r="L123" s="24">
        <f>+Tabla1[[#This Row],[Fecha de Documento]]+15</f>
        <v>45818</v>
      </c>
    </row>
    <row r="124" spans="1:12" s="18" customFormat="1" ht="94.5" x14ac:dyDescent="0.25">
      <c r="A124" s="16">
        <v>115</v>
      </c>
      <c r="B124" s="15" t="s">
        <v>68</v>
      </c>
      <c r="C124" s="24" t="s">
        <v>106</v>
      </c>
      <c r="D124" s="16" t="s">
        <v>231</v>
      </c>
      <c r="E124" s="15" t="s">
        <v>38</v>
      </c>
      <c r="F124" s="14" t="s">
        <v>63</v>
      </c>
      <c r="G124" s="14" t="s">
        <v>380</v>
      </c>
      <c r="H124" s="17">
        <v>130172</v>
      </c>
      <c r="I124" s="17">
        <f>+Tabla1[[#This Row],[Monto Facturado DOP]]</f>
        <v>130172</v>
      </c>
      <c r="J124" s="17">
        <f>+Tabla1[[#This Row],[Monto Facturado DOP]]-Tabla1[[#This Row],[Monto Pagado DOP]]</f>
        <v>0</v>
      </c>
      <c r="K124" s="15" t="s">
        <v>84</v>
      </c>
      <c r="L124" s="24">
        <f>+Tabla1[[#This Row],[Fecha de Documento]]+15</f>
        <v>45801</v>
      </c>
    </row>
    <row r="125" spans="1:12" s="18" customFormat="1" ht="94.5" x14ac:dyDescent="0.25">
      <c r="A125" s="16">
        <v>116</v>
      </c>
      <c r="B125" s="15" t="s">
        <v>68</v>
      </c>
      <c r="C125" s="24" t="s">
        <v>109</v>
      </c>
      <c r="D125" s="16" t="s">
        <v>232</v>
      </c>
      <c r="E125" s="15" t="s">
        <v>14</v>
      </c>
      <c r="F125" s="14" t="s">
        <v>63</v>
      </c>
      <c r="G125" s="14" t="s">
        <v>381</v>
      </c>
      <c r="H125" s="17">
        <v>1888</v>
      </c>
      <c r="I125" s="17">
        <f>+Tabla1[[#This Row],[Monto Facturado DOP]]</f>
        <v>1888</v>
      </c>
      <c r="J125" s="17">
        <f>+Tabla1[[#This Row],[Monto Facturado DOP]]-Tabla1[[#This Row],[Monto Pagado DOP]]</f>
        <v>0</v>
      </c>
      <c r="K125" s="15" t="s">
        <v>84</v>
      </c>
      <c r="L125" s="24">
        <f>+Tabla1[[#This Row],[Fecha de Documento]]+15</f>
        <v>45813</v>
      </c>
    </row>
    <row r="126" spans="1:12" s="18" customFormat="1" ht="110.25" x14ac:dyDescent="0.25">
      <c r="A126" s="16">
        <v>117</v>
      </c>
      <c r="B126" s="15" t="s">
        <v>68</v>
      </c>
      <c r="C126" s="24" t="s">
        <v>112</v>
      </c>
      <c r="D126" s="16" t="s">
        <v>233</v>
      </c>
      <c r="E126" s="15" t="s">
        <v>247</v>
      </c>
      <c r="F126" s="14" t="s">
        <v>63</v>
      </c>
      <c r="G126" s="14" t="s">
        <v>382</v>
      </c>
      <c r="H126" s="17">
        <v>90388</v>
      </c>
      <c r="I126" s="17">
        <f>+Tabla1[[#This Row],[Monto Facturado DOP]]</f>
        <v>90388</v>
      </c>
      <c r="J126" s="17">
        <f>+Tabla1[[#This Row],[Monto Facturado DOP]]-Tabla1[[#This Row],[Monto Pagado DOP]]</f>
        <v>0</v>
      </c>
      <c r="K126" s="15" t="s">
        <v>84</v>
      </c>
      <c r="L126" s="24">
        <f>+Tabla1[[#This Row],[Fecha de Documento]]+15</f>
        <v>45818</v>
      </c>
    </row>
    <row r="127" spans="1:12" s="18" customFormat="1" ht="110.25" x14ac:dyDescent="0.25">
      <c r="A127" s="16">
        <v>118</v>
      </c>
      <c r="B127" s="15" t="s">
        <v>68</v>
      </c>
      <c r="C127" s="24" t="s">
        <v>106</v>
      </c>
      <c r="D127" s="16" t="s">
        <v>234</v>
      </c>
      <c r="E127" s="15" t="s">
        <v>248</v>
      </c>
      <c r="F127" s="14" t="s">
        <v>64</v>
      </c>
      <c r="G127" s="14" t="s">
        <v>383</v>
      </c>
      <c r="H127" s="17">
        <v>54280</v>
      </c>
      <c r="I127" s="17">
        <f>+Tabla1[[#This Row],[Monto Facturado DOP]]</f>
        <v>54280</v>
      </c>
      <c r="J127" s="17">
        <f>+Tabla1[[#This Row],[Monto Facturado DOP]]-Tabla1[[#This Row],[Monto Pagado DOP]]</f>
        <v>0</v>
      </c>
      <c r="K127" s="15" t="s">
        <v>84</v>
      </c>
      <c r="L127" s="24">
        <f>+Tabla1[[#This Row],[Fecha de Documento]]+15</f>
        <v>45801</v>
      </c>
    </row>
    <row r="128" spans="1:12" s="18" customFormat="1" ht="126" x14ac:dyDescent="0.25">
      <c r="A128" s="16">
        <v>119</v>
      </c>
      <c r="B128" s="15" t="s">
        <v>68</v>
      </c>
      <c r="C128" s="24" t="s">
        <v>109</v>
      </c>
      <c r="D128" s="16" t="s">
        <v>235</v>
      </c>
      <c r="E128" s="15" t="s">
        <v>58</v>
      </c>
      <c r="F128" s="14" t="s">
        <v>65</v>
      </c>
      <c r="G128" s="14" t="s">
        <v>384</v>
      </c>
      <c r="H128" s="17">
        <v>4560000</v>
      </c>
      <c r="I128" s="17">
        <f>+Tabla1[[#This Row],[Monto Facturado DOP]]</f>
        <v>4560000</v>
      </c>
      <c r="J128" s="17">
        <f>+Tabla1[[#This Row],[Monto Facturado DOP]]-Tabla1[[#This Row],[Monto Pagado DOP]]</f>
        <v>0</v>
      </c>
      <c r="K128" s="15" t="s">
        <v>84</v>
      </c>
      <c r="L128" s="24">
        <f>+Tabla1[[#This Row],[Fecha de Documento]]+15</f>
        <v>45813</v>
      </c>
    </row>
    <row r="129" spans="1:12" s="18" customFormat="1" ht="78.75" x14ac:dyDescent="0.25">
      <c r="A129" s="16">
        <v>120</v>
      </c>
      <c r="B129" s="15" t="s">
        <v>68</v>
      </c>
      <c r="C129" s="24" t="s">
        <v>114</v>
      </c>
      <c r="D129" s="16" t="s">
        <v>236</v>
      </c>
      <c r="E129" s="15" t="s">
        <v>5</v>
      </c>
      <c r="F129" s="14" t="s">
        <v>66</v>
      </c>
      <c r="G129" s="14" t="s">
        <v>385</v>
      </c>
      <c r="H129" s="17">
        <v>815004.05999999994</v>
      </c>
      <c r="I129" s="17">
        <f>+Tabla1[[#This Row],[Monto Facturado DOP]]</f>
        <v>815004.05999999994</v>
      </c>
      <c r="J129" s="17">
        <f>+Tabla1[[#This Row],[Monto Facturado DOP]]-Tabla1[[#This Row],[Monto Pagado DOP]]</f>
        <v>0</v>
      </c>
      <c r="K129" s="15" t="s">
        <v>84</v>
      </c>
      <c r="L129" s="24">
        <f>+Tabla1[[#This Row],[Fecha de Documento]]+15</f>
        <v>45800</v>
      </c>
    </row>
    <row r="130" spans="1:12" s="18" customFormat="1" ht="94.5" x14ac:dyDescent="0.25">
      <c r="A130" s="16">
        <v>121</v>
      </c>
      <c r="B130" s="15" t="s">
        <v>68</v>
      </c>
      <c r="C130" s="24" t="s">
        <v>117</v>
      </c>
      <c r="D130" s="16" t="s">
        <v>237</v>
      </c>
      <c r="E130" s="15" t="s">
        <v>115</v>
      </c>
      <c r="F130" s="14" t="s">
        <v>66</v>
      </c>
      <c r="G130" s="14" t="s">
        <v>386</v>
      </c>
      <c r="H130" s="17">
        <v>52222.38</v>
      </c>
      <c r="I130" s="17">
        <f>+Tabla1[[#This Row],[Monto Facturado DOP]]</f>
        <v>52222.38</v>
      </c>
      <c r="J130" s="17">
        <f>+Tabla1[[#This Row],[Monto Facturado DOP]]-Tabla1[[#This Row],[Monto Pagado DOP]]</f>
        <v>0</v>
      </c>
      <c r="K130" s="15" t="s">
        <v>84</v>
      </c>
      <c r="L130" s="24">
        <f>+Tabla1[[#This Row],[Fecha de Documento]]+15</f>
        <v>45815</v>
      </c>
    </row>
    <row r="131" spans="1:12" s="18" customFormat="1" ht="126" x14ac:dyDescent="0.25">
      <c r="A131" s="16">
        <v>122</v>
      </c>
      <c r="B131" s="15" t="s">
        <v>68</v>
      </c>
      <c r="C131" s="24" t="s">
        <v>106</v>
      </c>
      <c r="D131" s="16" t="s">
        <v>238</v>
      </c>
      <c r="E131" s="15" t="s">
        <v>38</v>
      </c>
      <c r="F131" s="14" t="s">
        <v>67</v>
      </c>
      <c r="G131" s="14" t="s">
        <v>387</v>
      </c>
      <c r="H131" s="17">
        <v>780299.8</v>
      </c>
      <c r="I131" s="17">
        <f>+Tabla1[[#This Row],[Monto Facturado DOP]]</f>
        <v>780299.8</v>
      </c>
      <c r="J131" s="17">
        <f>+Tabla1[[#This Row],[Monto Facturado DOP]]-Tabla1[[#This Row],[Monto Pagado DOP]]</f>
        <v>0</v>
      </c>
      <c r="K131" s="15" t="s">
        <v>84</v>
      </c>
      <c r="L131" s="24">
        <f>+Tabla1[[#This Row],[Fecha de Documento]]+15</f>
        <v>45801</v>
      </c>
    </row>
    <row r="132" spans="1:12" s="18" customFormat="1" ht="78.75" x14ac:dyDescent="0.25">
      <c r="A132" s="16">
        <v>123</v>
      </c>
      <c r="B132" s="15" t="s">
        <v>91</v>
      </c>
      <c r="C132" s="24">
        <v>45789</v>
      </c>
      <c r="D132" s="16" t="s">
        <v>388</v>
      </c>
      <c r="E132" s="24">
        <v>45757</v>
      </c>
      <c r="F132" s="14" t="s">
        <v>408</v>
      </c>
      <c r="G132" s="14" t="s">
        <v>421</v>
      </c>
      <c r="H132" s="17">
        <v>40375</v>
      </c>
      <c r="I132" s="17">
        <f>+Tabla1[[#This Row],[Monto Facturado DOP]]</f>
        <v>40375</v>
      </c>
      <c r="J132" s="17">
        <f>+Tabla1[[#This Row],[Monto Facturado DOP]]-Tabla1[[#This Row],[Monto Pagado DOP]]</f>
        <v>0</v>
      </c>
      <c r="K132" s="15" t="s">
        <v>84</v>
      </c>
      <c r="L132" s="24">
        <f>+Tabla1[[#This Row],[Fecha de Documento]]+15</f>
        <v>45804</v>
      </c>
    </row>
    <row r="133" spans="1:12" s="18" customFormat="1" ht="78.75" x14ac:dyDescent="0.25">
      <c r="A133" s="16">
        <v>124</v>
      </c>
      <c r="B133" s="15" t="s">
        <v>91</v>
      </c>
      <c r="C133" s="24">
        <v>45789</v>
      </c>
      <c r="D133" s="16" t="s">
        <v>389</v>
      </c>
      <c r="E133" s="24">
        <v>45761</v>
      </c>
      <c r="F133" s="14" t="s">
        <v>409</v>
      </c>
      <c r="G133" s="14" t="s">
        <v>422</v>
      </c>
      <c r="H133" s="17">
        <v>15602</v>
      </c>
      <c r="I133" s="17">
        <f>+Tabla1[[#This Row],[Monto Facturado DOP]]</f>
        <v>15602</v>
      </c>
      <c r="J133" s="17">
        <f>+Tabla1[[#This Row],[Monto Facturado DOP]]-Tabla1[[#This Row],[Monto Pagado DOP]]</f>
        <v>0</v>
      </c>
      <c r="K133" s="15" t="s">
        <v>84</v>
      </c>
      <c r="L133" s="24">
        <f>+Tabla1[[#This Row],[Fecha de Documento]]+15</f>
        <v>45804</v>
      </c>
    </row>
    <row r="134" spans="1:12" s="18" customFormat="1" ht="47.25" x14ac:dyDescent="0.25">
      <c r="A134" s="16">
        <v>125</v>
      </c>
      <c r="B134" s="15" t="s">
        <v>91</v>
      </c>
      <c r="C134" s="24">
        <v>45790</v>
      </c>
      <c r="D134" s="16" t="s">
        <v>390</v>
      </c>
      <c r="E134" s="24">
        <v>45756</v>
      </c>
      <c r="F134" s="14" t="s">
        <v>410</v>
      </c>
      <c r="G134" s="14" t="s">
        <v>423</v>
      </c>
      <c r="H134" s="17">
        <v>27261.84</v>
      </c>
      <c r="I134" s="17">
        <f>+Tabla1[[#This Row],[Monto Facturado DOP]]</f>
        <v>27261.84</v>
      </c>
      <c r="J134" s="17">
        <f>+Tabla1[[#This Row],[Monto Facturado DOP]]-Tabla1[[#This Row],[Monto Pagado DOP]]</f>
        <v>0</v>
      </c>
      <c r="K134" s="15" t="s">
        <v>84</v>
      </c>
      <c r="L134" s="24">
        <f>+Tabla1[[#This Row],[Fecha de Documento]]+15</f>
        <v>45805</v>
      </c>
    </row>
    <row r="135" spans="1:12" s="18" customFormat="1" ht="78.75" x14ac:dyDescent="0.25">
      <c r="A135" s="16">
        <v>126</v>
      </c>
      <c r="B135" s="15" t="s">
        <v>91</v>
      </c>
      <c r="C135" s="24">
        <v>45790</v>
      </c>
      <c r="D135" s="16" t="s">
        <v>391</v>
      </c>
      <c r="E135" s="24">
        <v>45779</v>
      </c>
      <c r="F135" s="14" t="s">
        <v>411</v>
      </c>
      <c r="G135" s="14" t="s">
        <v>424</v>
      </c>
      <c r="H135" s="17">
        <v>11865</v>
      </c>
      <c r="I135" s="17">
        <f>+Tabla1[[#This Row],[Monto Facturado DOP]]</f>
        <v>11865</v>
      </c>
      <c r="J135" s="17">
        <f>+Tabla1[[#This Row],[Monto Facturado DOP]]-Tabla1[[#This Row],[Monto Pagado DOP]]</f>
        <v>0</v>
      </c>
      <c r="K135" s="15" t="s">
        <v>84</v>
      </c>
      <c r="L135" s="24">
        <f>+Tabla1[[#This Row],[Fecha de Documento]]+15</f>
        <v>45805</v>
      </c>
    </row>
    <row r="136" spans="1:12" s="18" customFormat="1" ht="47.25" x14ac:dyDescent="0.25">
      <c r="A136" s="16">
        <v>127</v>
      </c>
      <c r="B136" s="15" t="s">
        <v>91</v>
      </c>
      <c r="C136" s="24">
        <v>45791</v>
      </c>
      <c r="D136" s="16" t="s">
        <v>392</v>
      </c>
      <c r="E136" s="24">
        <v>45779</v>
      </c>
      <c r="F136" s="14" t="s">
        <v>412</v>
      </c>
      <c r="G136" s="14" t="s">
        <v>425</v>
      </c>
      <c r="H136" s="17">
        <v>48459.06</v>
      </c>
      <c r="I136" s="17">
        <f>+Tabla1[[#This Row],[Monto Facturado DOP]]</f>
        <v>48459.06</v>
      </c>
      <c r="J136" s="17">
        <f>+Tabla1[[#This Row],[Monto Facturado DOP]]-Tabla1[[#This Row],[Monto Pagado DOP]]</f>
        <v>0</v>
      </c>
      <c r="K136" s="15" t="s">
        <v>84</v>
      </c>
      <c r="L136" s="24">
        <f>+Tabla1[[#This Row],[Fecha de Documento]]+15</f>
        <v>45806</v>
      </c>
    </row>
    <row r="137" spans="1:12" s="18" customFormat="1" ht="47.25" x14ac:dyDescent="0.25">
      <c r="A137" s="16">
        <v>128</v>
      </c>
      <c r="B137" s="15" t="s">
        <v>91</v>
      </c>
      <c r="C137" s="24">
        <v>45791</v>
      </c>
      <c r="D137" s="16" t="s">
        <v>393</v>
      </c>
      <c r="E137" s="24">
        <v>45778</v>
      </c>
      <c r="F137" s="14" t="s">
        <v>412</v>
      </c>
      <c r="G137" s="14" t="s">
        <v>426</v>
      </c>
      <c r="H137" s="17">
        <v>16153.02</v>
      </c>
      <c r="I137" s="17">
        <f>+Tabla1[[#This Row],[Monto Facturado DOP]]</f>
        <v>16153.02</v>
      </c>
      <c r="J137" s="17">
        <f>+Tabla1[[#This Row],[Monto Facturado DOP]]-Tabla1[[#This Row],[Monto Pagado DOP]]</f>
        <v>0</v>
      </c>
      <c r="K137" s="15" t="s">
        <v>84</v>
      </c>
      <c r="L137" s="24">
        <f>+Tabla1[[#This Row],[Fecha de Documento]]+15</f>
        <v>45806</v>
      </c>
    </row>
    <row r="138" spans="1:12" s="18" customFormat="1" ht="78.75" x14ac:dyDescent="0.25">
      <c r="A138" s="16">
        <v>129</v>
      </c>
      <c r="B138" s="15" t="s">
        <v>91</v>
      </c>
      <c r="C138" s="24">
        <v>45796</v>
      </c>
      <c r="D138" s="16" t="s">
        <v>394</v>
      </c>
      <c r="E138" s="24">
        <v>45772</v>
      </c>
      <c r="F138" s="14" t="s">
        <v>413</v>
      </c>
      <c r="G138" s="14" t="s">
        <v>427</v>
      </c>
      <c r="H138" s="17">
        <v>36329.5</v>
      </c>
      <c r="I138" s="17">
        <f>+Tabla1[[#This Row],[Monto Facturado DOP]]</f>
        <v>36329.5</v>
      </c>
      <c r="J138" s="17">
        <f>+Tabla1[[#This Row],[Monto Facturado DOP]]-Tabla1[[#This Row],[Monto Pagado DOP]]</f>
        <v>0</v>
      </c>
      <c r="K138" s="15" t="s">
        <v>84</v>
      </c>
      <c r="L138" s="24">
        <f>+Tabla1[[#This Row],[Fecha de Documento]]+15</f>
        <v>45811</v>
      </c>
    </row>
    <row r="139" spans="1:12" s="18" customFormat="1" ht="47.25" x14ac:dyDescent="0.25">
      <c r="A139" s="16">
        <v>130</v>
      </c>
      <c r="B139" s="15" t="s">
        <v>91</v>
      </c>
      <c r="C139" s="24">
        <v>45797</v>
      </c>
      <c r="D139" s="16" t="s">
        <v>395</v>
      </c>
      <c r="E139" s="24">
        <v>45789</v>
      </c>
      <c r="F139" s="14" t="s">
        <v>414</v>
      </c>
      <c r="G139" s="14" t="s">
        <v>428</v>
      </c>
      <c r="H139" s="17">
        <v>16957.080000000002</v>
      </c>
      <c r="I139" s="17">
        <f>+Tabla1[[#This Row],[Monto Facturado DOP]]</f>
        <v>16957.080000000002</v>
      </c>
      <c r="J139" s="17">
        <f>+Tabla1[[#This Row],[Monto Facturado DOP]]-Tabla1[[#This Row],[Monto Pagado DOP]]</f>
        <v>0</v>
      </c>
      <c r="K139" s="15" t="s">
        <v>84</v>
      </c>
      <c r="L139" s="24">
        <f>+Tabla1[[#This Row],[Fecha de Documento]]+15</f>
        <v>45812</v>
      </c>
    </row>
    <row r="140" spans="1:12" s="18" customFormat="1" ht="47.25" x14ac:dyDescent="0.25">
      <c r="A140" s="16">
        <v>131</v>
      </c>
      <c r="B140" s="15" t="s">
        <v>91</v>
      </c>
      <c r="C140" s="24">
        <v>45797</v>
      </c>
      <c r="D140" s="16" t="s">
        <v>396</v>
      </c>
      <c r="E140" s="24" t="s">
        <v>92</v>
      </c>
      <c r="F140" s="14" t="s">
        <v>86</v>
      </c>
      <c r="G140" s="14" t="s">
        <v>429</v>
      </c>
      <c r="H140" s="17">
        <v>36439.360000000001</v>
      </c>
      <c r="I140" s="17">
        <f>+Tabla1[[#This Row],[Monto Facturado DOP]]</f>
        <v>36439.360000000001</v>
      </c>
      <c r="J140" s="17">
        <f>+Tabla1[[#This Row],[Monto Facturado DOP]]-Tabla1[[#This Row],[Monto Pagado DOP]]</f>
        <v>0</v>
      </c>
      <c r="K140" s="15" t="s">
        <v>84</v>
      </c>
      <c r="L140" s="24">
        <f>+Tabla1[[#This Row],[Fecha de Documento]]+15</f>
        <v>45812</v>
      </c>
    </row>
    <row r="141" spans="1:12" s="18" customFormat="1" ht="47.25" x14ac:dyDescent="0.25">
      <c r="A141" s="16">
        <v>132</v>
      </c>
      <c r="B141" s="15" t="s">
        <v>91</v>
      </c>
      <c r="C141" s="24">
        <v>45797</v>
      </c>
      <c r="D141" s="16" t="s">
        <v>397</v>
      </c>
      <c r="E141" s="24" t="s">
        <v>92</v>
      </c>
      <c r="F141" s="14" t="s">
        <v>88</v>
      </c>
      <c r="G141" s="14" t="s">
        <v>430</v>
      </c>
      <c r="H141" s="17">
        <v>42985</v>
      </c>
      <c r="I141" s="17">
        <f>+Tabla1[[#This Row],[Monto Facturado DOP]]</f>
        <v>42985</v>
      </c>
      <c r="J141" s="17">
        <f>+Tabla1[[#This Row],[Monto Facturado DOP]]-Tabla1[[#This Row],[Monto Pagado DOP]]</f>
        <v>0</v>
      </c>
      <c r="K141" s="15" t="s">
        <v>84</v>
      </c>
      <c r="L141" s="24">
        <f>+Tabla1[[#This Row],[Fecha de Documento]]+15</f>
        <v>45812</v>
      </c>
    </row>
    <row r="142" spans="1:12" s="18" customFormat="1" ht="94.5" x14ac:dyDescent="0.25">
      <c r="A142" s="16">
        <v>133</v>
      </c>
      <c r="B142" s="15" t="s">
        <v>91</v>
      </c>
      <c r="C142" s="24">
        <v>45798</v>
      </c>
      <c r="D142" s="16" t="s">
        <v>398</v>
      </c>
      <c r="E142" s="24">
        <v>45786</v>
      </c>
      <c r="F142" s="14" t="s">
        <v>415</v>
      </c>
      <c r="G142" s="14" t="s">
        <v>431</v>
      </c>
      <c r="H142" s="17">
        <v>46559.83</v>
      </c>
      <c r="I142" s="17">
        <f>+Tabla1[[#This Row],[Monto Facturado DOP]]</f>
        <v>46559.83</v>
      </c>
      <c r="J142" s="17">
        <f>+Tabla1[[#This Row],[Monto Facturado DOP]]-Tabla1[[#This Row],[Monto Pagado DOP]]</f>
        <v>0</v>
      </c>
      <c r="K142" s="15" t="s">
        <v>84</v>
      </c>
      <c r="L142" s="24">
        <f>+Tabla1[[#This Row],[Fecha de Documento]]+15</f>
        <v>45813</v>
      </c>
    </row>
    <row r="143" spans="1:12" s="18" customFormat="1" ht="78.75" x14ac:dyDescent="0.25">
      <c r="A143" s="16">
        <v>135</v>
      </c>
      <c r="B143" s="15" t="s">
        <v>91</v>
      </c>
      <c r="C143" s="24">
        <v>45798</v>
      </c>
      <c r="D143" s="16" t="s">
        <v>399</v>
      </c>
      <c r="E143" s="24">
        <v>45741</v>
      </c>
      <c r="F143" s="14" t="s">
        <v>416</v>
      </c>
      <c r="G143" s="14" t="s">
        <v>432</v>
      </c>
      <c r="H143" s="17">
        <v>20947.5</v>
      </c>
      <c r="I143" s="17">
        <f>+Tabla1[[#This Row],[Monto Facturado DOP]]</f>
        <v>20947.5</v>
      </c>
      <c r="J143" s="17">
        <f>+Tabla1[[#This Row],[Monto Facturado DOP]]-Tabla1[[#This Row],[Monto Pagado DOP]]</f>
        <v>0</v>
      </c>
      <c r="K143" s="15" t="s">
        <v>84</v>
      </c>
      <c r="L143" s="24">
        <f>+Tabla1[[#This Row],[Fecha de Documento]]+15</f>
        <v>45813</v>
      </c>
    </row>
    <row r="144" spans="1:12" s="18" customFormat="1" ht="94.5" x14ac:dyDescent="0.25">
      <c r="A144" s="16">
        <v>136</v>
      </c>
      <c r="B144" s="15" t="s">
        <v>91</v>
      </c>
      <c r="C144" s="24">
        <v>45798</v>
      </c>
      <c r="D144" s="16" t="s">
        <v>400</v>
      </c>
      <c r="E144" s="24">
        <v>45790</v>
      </c>
      <c r="F144" s="14" t="s">
        <v>417</v>
      </c>
      <c r="G144" s="14" t="s">
        <v>433</v>
      </c>
      <c r="H144" s="17">
        <v>45641.26</v>
      </c>
      <c r="I144" s="17">
        <f>+Tabla1[[#This Row],[Monto Facturado DOP]]</f>
        <v>45641.26</v>
      </c>
      <c r="J144" s="17">
        <f>+Tabla1[[#This Row],[Monto Facturado DOP]]-Tabla1[[#This Row],[Monto Pagado DOP]]</f>
        <v>0</v>
      </c>
      <c r="K144" s="15" t="s">
        <v>84</v>
      </c>
      <c r="L144" s="24">
        <f>+Tabla1[[#This Row],[Fecha de Documento]]+15</f>
        <v>45813</v>
      </c>
    </row>
    <row r="145" spans="1:15" s="18" customFormat="1" ht="63" x14ac:dyDescent="0.25">
      <c r="A145" s="16">
        <v>137</v>
      </c>
      <c r="B145" s="15" t="s">
        <v>91</v>
      </c>
      <c r="C145" s="24">
        <v>45799</v>
      </c>
      <c r="D145" s="16" t="s">
        <v>401</v>
      </c>
      <c r="E145" s="24" t="s">
        <v>92</v>
      </c>
      <c r="F145" s="14" t="s">
        <v>85</v>
      </c>
      <c r="G145" s="14" t="s">
        <v>434</v>
      </c>
      <c r="H145" s="17">
        <v>72019.149999999994</v>
      </c>
      <c r="I145" s="17">
        <f>+Tabla1[[#This Row],[Monto Facturado DOP]]</f>
        <v>72019.149999999994</v>
      </c>
      <c r="J145" s="17">
        <f>+Tabla1[[#This Row],[Monto Facturado DOP]]-Tabla1[[#This Row],[Monto Pagado DOP]]</f>
        <v>0</v>
      </c>
      <c r="K145" s="15" t="s">
        <v>84</v>
      </c>
      <c r="L145" s="24">
        <f>+Tabla1[[#This Row],[Fecha de Documento]]+15</f>
        <v>45814</v>
      </c>
    </row>
    <row r="146" spans="1:15" s="18" customFormat="1" ht="78.75" x14ac:dyDescent="0.25">
      <c r="A146" s="16">
        <v>138</v>
      </c>
      <c r="B146" s="15" t="s">
        <v>91</v>
      </c>
      <c r="C146" s="24">
        <v>45799</v>
      </c>
      <c r="D146" s="16" t="s">
        <v>402</v>
      </c>
      <c r="E146" s="24">
        <v>45779</v>
      </c>
      <c r="F146" s="14" t="s">
        <v>418</v>
      </c>
      <c r="G146" s="14" t="s">
        <v>435</v>
      </c>
      <c r="H146" s="17">
        <v>30810</v>
      </c>
      <c r="I146" s="17">
        <f>+Tabla1[[#This Row],[Monto Facturado DOP]]</f>
        <v>30810</v>
      </c>
      <c r="J146" s="17">
        <f>+Tabla1[[#This Row],[Monto Facturado DOP]]-Tabla1[[#This Row],[Monto Pagado DOP]]</f>
        <v>0</v>
      </c>
      <c r="K146" s="15" t="s">
        <v>84</v>
      </c>
      <c r="L146" s="24">
        <f>+Tabla1[[#This Row],[Fecha de Documento]]+15</f>
        <v>45814</v>
      </c>
    </row>
    <row r="147" spans="1:15" s="18" customFormat="1" ht="63" x14ac:dyDescent="0.25">
      <c r="A147" s="16">
        <v>139</v>
      </c>
      <c r="B147" s="15" t="s">
        <v>91</v>
      </c>
      <c r="C147" s="24">
        <v>45803</v>
      </c>
      <c r="D147" s="16" t="s">
        <v>403</v>
      </c>
      <c r="E147" s="24" t="s">
        <v>92</v>
      </c>
      <c r="F147" s="14" t="s">
        <v>90</v>
      </c>
      <c r="G147" s="14" t="s">
        <v>436</v>
      </c>
      <c r="H147" s="17">
        <v>38025.07</v>
      </c>
      <c r="I147" s="17">
        <f>+Tabla1[[#This Row],[Monto Facturado DOP]]</f>
        <v>38025.07</v>
      </c>
      <c r="J147" s="17">
        <f>+Tabla1[[#This Row],[Monto Facturado DOP]]-Tabla1[[#This Row],[Monto Pagado DOP]]</f>
        <v>0</v>
      </c>
      <c r="K147" s="15" t="s">
        <v>84</v>
      </c>
      <c r="L147" s="24">
        <f>+Tabla1[[#This Row],[Fecha de Documento]]+15</f>
        <v>45818</v>
      </c>
    </row>
    <row r="148" spans="1:15" s="18" customFormat="1" ht="47.25" x14ac:dyDescent="0.25">
      <c r="A148" s="16">
        <v>140</v>
      </c>
      <c r="B148" s="15" t="s">
        <v>91</v>
      </c>
      <c r="C148" s="24">
        <v>45803</v>
      </c>
      <c r="D148" s="16" t="s">
        <v>404</v>
      </c>
      <c r="E148" s="24" t="s">
        <v>92</v>
      </c>
      <c r="F148" s="14" t="s">
        <v>87</v>
      </c>
      <c r="G148" s="14" t="s">
        <v>437</v>
      </c>
      <c r="H148" s="17">
        <v>27050.080000000002</v>
      </c>
      <c r="I148" s="17">
        <f>+Tabla1[[#This Row],[Monto Facturado DOP]]</f>
        <v>27050.080000000002</v>
      </c>
      <c r="J148" s="17">
        <f>+Tabla1[[#This Row],[Monto Facturado DOP]]-Tabla1[[#This Row],[Monto Pagado DOP]]</f>
        <v>0</v>
      </c>
      <c r="K148" s="15" t="s">
        <v>84</v>
      </c>
      <c r="L148" s="24">
        <f>+Tabla1[[#This Row],[Fecha de Documento]]+15</f>
        <v>45818</v>
      </c>
    </row>
    <row r="149" spans="1:15" s="18" customFormat="1" ht="78.75" x14ac:dyDescent="0.25">
      <c r="A149" s="16">
        <v>141</v>
      </c>
      <c r="B149" s="15" t="s">
        <v>91</v>
      </c>
      <c r="C149" s="24">
        <v>45804</v>
      </c>
      <c r="D149" s="16" t="s">
        <v>405</v>
      </c>
      <c r="E149" s="24" t="s">
        <v>92</v>
      </c>
      <c r="F149" s="14" t="s">
        <v>419</v>
      </c>
      <c r="G149" s="14" t="s">
        <v>438</v>
      </c>
      <c r="H149" s="17">
        <v>4489.46</v>
      </c>
      <c r="I149" s="17">
        <f>+Tabla1[[#This Row],[Monto Facturado DOP]]</f>
        <v>4489.46</v>
      </c>
      <c r="J149" s="17">
        <f>+Tabla1[[#This Row],[Monto Facturado DOP]]-Tabla1[[#This Row],[Monto Pagado DOP]]</f>
        <v>0</v>
      </c>
      <c r="K149" s="15" t="s">
        <v>84</v>
      </c>
      <c r="L149" s="24">
        <f>+Tabla1[[#This Row],[Fecha de Documento]]+15</f>
        <v>45819</v>
      </c>
    </row>
    <row r="150" spans="1:15" s="18" customFormat="1" ht="47.25" x14ac:dyDescent="0.25">
      <c r="A150" s="16">
        <v>142</v>
      </c>
      <c r="B150" s="15" t="s">
        <v>91</v>
      </c>
      <c r="C150" s="24">
        <v>45805</v>
      </c>
      <c r="D150" s="16" t="s">
        <v>406</v>
      </c>
      <c r="E150" s="24" t="s">
        <v>92</v>
      </c>
      <c r="F150" s="14" t="s">
        <v>89</v>
      </c>
      <c r="G150" s="14" t="s">
        <v>439</v>
      </c>
      <c r="H150" s="17">
        <v>30389.87</v>
      </c>
      <c r="I150" s="17">
        <f>+Tabla1[[#This Row],[Monto Facturado DOP]]</f>
        <v>30389.87</v>
      </c>
      <c r="J150" s="17">
        <f>+Tabla1[[#This Row],[Monto Facturado DOP]]-Tabla1[[#This Row],[Monto Pagado DOP]]</f>
        <v>0</v>
      </c>
      <c r="K150" s="15" t="s">
        <v>84</v>
      </c>
      <c r="L150" s="24">
        <f>+Tabla1[[#This Row],[Fecha de Documento]]+15</f>
        <v>45820</v>
      </c>
    </row>
    <row r="151" spans="1:15" s="18" customFormat="1" ht="78.75" x14ac:dyDescent="0.25">
      <c r="A151" s="16">
        <v>143</v>
      </c>
      <c r="B151" s="15" t="s">
        <v>91</v>
      </c>
      <c r="C151" s="24">
        <v>45807</v>
      </c>
      <c r="D151" s="16" t="s">
        <v>407</v>
      </c>
      <c r="E151" s="24">
        <v>45803</v>
      </c>
      <c r="F151" s="14" t="s">
        <v>420</v>
      </c>
      <c r="G151" s="14" t="s">
        <v>440</v>
      </c>
      <c r="H151" s="17">
        <v>57000</v>
      </c>
      <c r="I151" s="17">
        <f>+Tabla1[[#This Row],[Monto Facturado DOP]]</f>
        <v>57000</v>
      </c>
      <c r="J151" s="17">
        <f>+Tabla1[[#This Row],[Monto Facturado DOP]]-Tabla1[[#This Row],[Monto Pagado DOP]]</f>
        <v>0</v>
      </c>
      <c r="K151" s="15" t="s">
        <v>84</v>
      </c>
      <c r="L151" s="24">
        <f>+Tabla1[[#This Row],[Fecha de Documento]]+15</f>
        <v>45822</v>
      </c>
    </row>
    <row r="152" spans="1:15" s="32" customFormat="1" ht="19.5" thickBot="1" x14ac:dyDescent="0.3">
      <c r="A152" s="11" t="s">
        <v>83</v>
      </c>
      <c r="B152" s="19"/>
      <c r="C152" s="20"/>
      <c r="D152" s="21"/>
      <c r="E152" s="20"/>
      <c r="F152" s="19"/>
      <c r="G152" s="19"/>
      <c r="H152" s="22">
        <f>SUBTOTAL(109,Tabla1[Monto Facturado DOP])</f>
        <v>34352383.999999993</v>
      </c>
      <c r="I152" s="22">
        <f>SUBTOTAL(109,Tabla1[Monto Pagado DOP])</f>
        <v>34352383.999999993</v>
      </c>
      <c r="J152" s="22">
        <f>SUBTOTAL(109,Tabla1[Monto Pendiente DOP])</f>
        <v>0</v>
      </c>
      <c r="K152" s="19"/>
      <c r="L152" s="20"/>
      <c r="O152" s="35"/>
    </row>
    <row r="153" spans="1:15" s="32" customFormat="1" ht="16.5" thickTop="1" x14ac:dyDescent="0.25">
      <c r="A153" s="27"/>
      <c r="B153" s="28"/>
      <c r="C153" s="29"/>
      <c r="D153" s="30"/>
      <c r="E153" s="30"/>
      <c r="F153" s="36"/>
      <c r="G153" s="27"/>
      <c r="H153" s="31"/>
      <c r="I153" s="31"/>
      <c r="K153" s="33"/>
      <c r="L153" s="34"/>
      <c r="O153" s="35"/>
    </row>
    <row r="154" spans="1:15" s="32" customFormat="1" ht="15.75" x14ac:dyDescent="0.25">
      <c r="A154" s="27"/>
      <c r="B154" s="28"/>
      <c r="C154" s="29"/>
      <c r="D154" s="30"/>
      <c r="E154" s="30"/>
      <c r="F154" s="27"/>
      <c r="G154" s="27"/>
      <c r="H154" s="31"/>
      <c r="I154" s="31"/>
      <c r="K154" s="33"/>
      <c r="L154" s="34"/>
      <c r="O154" s="35"/>
    </row>
    <row r="155" spans="1:15" s="32" customFormat="1" ht="15.75" x14ac:dyDescent="0.25">
      <c r="A155" s="27"/>
      <c r="B155" s="28"/>
      <c r="C155" s="29"/>
      <c r="D155" s="30"/>
      <c r="E155" s="30"/>
      <c r="F155" s="27"/>
      <c r="G155" s="27"/>
      <c r="H155" s="31"/>
      <c r="I155" s="31"/>
      <c r="K155" s="33"/>
      <c r="L155" s="34"/>
      <c r="O155" s="35"/>
    </row>
    <row r="156" spans="1:15" s="32" customFormat="1" ht="15.75" x14ac:dyDescent="0.25">
      <c r="A156" s="27"/>
      <c r="B156" s="28"/>
      <c r="C156" s="29"/>
      <c r="D156" s="30"/>
      <c r="E156" s="30"/>
      <c r="F156"/>
      <c r="G156" s="27"/>
      <c r="H156" s="31"/>
      <c r="I156" s="31"/>
      <c r="K156" s="33"/>
      <c r="L156" s="34"/>
      <c r="O156" s="35"/>
    </row>
    <row r="157" spans="1:15" s="32" customFormat="1" ht="15.75" x14ac:dyDescent="0.25">
      <c r="A157" s="27"/>
      <c r="B157" s="28"/>
      <c r="C157" s="29"/>
      <c r="D157" s="30"/>
      <c r="E157" s="30"/>
      <c r="F157"/>
      <c r="G157" s="27"/>
      <c r="H157" s="31"/>
      <c r="I157" s="36"/>
      <c r="K157" s="33"/>
      <c r="L157" s="34"/>
      <c r="O157" s="35"/>
    </row>
    <row r="158" spans="1:15" s="32" customFormat="1" ht="15.75" x14ac:dyDescent="0.25">
      <c r="A158" s="27"/>
      <c r="B158" s="28"/>
      <c r="C158" s="29"/>
      <c r="D158" s="30"/>
      <c r="E158" s="30"/>
      <c r="F158" s="27"/>
      <c r="G158" s="27"/>
      <c r="H158"/>
      <c r="I158" s="31"/>
      <c r="K158" s="33"/>
      <c r="L158" s="34"/>
      <c r="O158" s="35"/>
    </row>
    <row r="159" spans="1:15" s="32" customFormat="1" ht="15.75" x14ac:dyDescent="0.25">
      <c r="A159" s="27"/>
      <c r="B159" s="28"/>
      <c r="C159" s="29"/>
      <c r="D159" s="30"/>
      <c r="E159" s="30"/>
      <c r="F159" s="27"/>
      <c r="G159"/>
      <c r="H159" s="31"/>
      <c r="I159" s="31"/>
      <c r="J159" s="33"/>
      <c r="K159" s="37"/>
      <c r="L159" s="34"/>
      <c r="O159" s="35"/>
    </row>
    <row r="160" spans="1:15" s="32" customFormat="1" ht="15.75" x14ac:dyDescent="0.25">
      <c r="A160" s="27"/>
      <c r="B160" s="28"/>
      <c r="C160" s="29"/>
      <c r="D160" s="30"/>
      <c r="E160" s="30"/>
      <c r="F160" s="27"/>
      <c r="G160" s="27"/>
      <c r="H160" s="31"/>
      <c r="I160" s="31"/>
      <c r="J160" s="33"/>
      <c r="K160" s="37"/>
      <c r="L160" s="34"/>
      <c r="O160" s="35"/>
    </row>
    <row r="161" spans="1:15" s="32" customFormat="1" ht="15.75" x14ac:dyDescent="0.25">
      <c r="A161" s="27"/>
      <c r="B161" s="28"/>
      <c r="C161" s="29"/>
      <c r="D161" s="30"/>
      <c r="E161" s="30"/>
      <c r="F161" s="27"/>
      <c r="G161" s="27"/>
      <c r="H161" s="31"/>
      <c r="I161" s="31"/>
      <c r="J161" s="33"/>
      <c r="K161" s="37"/>
      <c r="L161" s="34"/>
      <c r="O161" s="35"/>
    </row>
    <row r="162" spans="1:15" s="43" customFormat="1" ht="15.75" x14ac:dyDescent="0.25">
      <c r="A162" s="27"/>
      <c r="B162" s="28"/>
      <c r="C162" s="29"/>
      <c r="D162" s="30"/>
      <c r="E162" s="30"/>
      <c r="F162" s="27"/>
      <c r="G162" s="27"/>
      <c r="H162" s="31"/>
      <c r="I162" s="31"/>
      <c r="J162" s="33"/>
      <c r="K162" s="37"/>
      <c r="L162" s="34"/>
      <c r="O162" s="44"/>
    </row>
    <row r="163" spans="1:15" s="43" customFormat="1" ht="15.75" x14ac:dyDescent="0.25">
      <c r="A163" s="38"/>
      <c r="B163" s="38"/>
      <c r="C163" s="34"/>
      <c r="D163" s="38"/>
      <c r="E163" s="34"/>
      <c r="F163" s="23"/>
      <c r="G163" s="39" t="s">
        <v>93</v>
      </c>
      <c r="H163" s="40"/>
      <c r="I163" s="41"/>
      <c r="J163" s="42"/>
      <c r="K163" s="41"/>
      <c r="L163" s="34"/>
      <c r="O163" s="44"/>
    </row>
    <row r="164" spans="1:15" ht="15.75" x14ac:dyDescent="0.25">
      <c r="A164" s="38"/>
      <c r="B164" s="38"/>
      <c r="C164" s="34"/>
      <c r="D164" s="38"/>
      <c r="E164" s="34"/>
      <c r="F164" s="38"/>
      <c r="G164" s="45" t="s">
        <v>94</v>
      </c>
      <c r="H164" s="42"/>
      <c r="I164" s="41"/>
      <c r="J164" s="42"/>
      <c r="K164" s="41"/>
      <c r="L164" s="34"/>
    </row>
  </sheetData>
  <mergeCells count="3">
    <mergeCell ref="A6:L6"/>
    <mergeCell ref="A7:L7"/>
    <mergeCell ref="A8:L8"/>
  </mergeCells>
  <phoneticPr fontId="6" type="noConversion"/>
  <pageMargins left="0.31496062992125984" right="0.31496062992125984" top="0.55118110236220474" bottom="0.55118110236220474" header="0.19685039370078741" footer="0.19685039370078741"/>
  <pageSetup scale="38" fitToHeight="0" orientation="portrait" r:id="rId1"/>
  <headerFooter>
    <oddHeader xml:space="preserve">&amp;C
</oddHead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Betania Cordero Tiburcio</cp:lastModifiedBy>
  <cp:lastPrinted>2025-06-13T13:57:57Z</cp:lastPrinted>
  <dcterms:created xsi:type="dcterms:W3CDTF">2025-05-12T19:40:28Z</dcterms:created>
  <dcterms:modified xsi:type="dcterms:W3CDTF">2025-06-18T18:33:06Z</dcterms:modified>
</cp:coreProperties>
</file>