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AÑO 2023\REPORTE TRANSPARENCIA 2023\"/>
    </mc:Choice>
  </mc:AlternateContent>
  <xr:revisionPtr revIDLastSave="0" documentId="8_{D9C4C6E3-CE87-4E8F-802F-E39EBE89646E}" xr6:coauthVersionLast="47" xr6:coauthVersionMax="47" xr10:uidLastSave="{00000000-0000-0000-0000-000000000000}"/>
  <bookViews>
    <workbookView xWindow="-120" yWindow="-120" windowWidth="29040" windowHeight="15840" xr2:uid="{FFC5CAB8-903A-46DB-802D-D6BB922F4486}"/>
  </bookViews>
  <sheets>
    <sheet name="P2 Presupuesto Aprobado-Ejec " sheetId="1" r:id="rId1"/>
  </sheets>
  <externalReferences>
    <externalReference r:id="rId2"/>
  </externalReferences>
  <definedNames>
    <definedName name="gerardito">[1]Plantilla!$A$7:$C$43</definedName>
    <definedName name="_xlnm.Print_Titles" localSheetId="0">'P2 Presupuesto Aprobado-Ejec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N81" i="1"/>
  <c r="K81" i="1"/>
  <c r="J81" i="1"/>
  <c r="O81" i="1" s="1"/>
  <c r="I81" i="1"/>
  <c r="H81" i="1"/>
  <c r="M81" i="1" s="1"/>
  <c r="A81" i="1"/>
  <c r="G81" i="1" s="1"/>
  <c r="L81" i="1" s="1"/>
  <c r="O80" i="1"/>
  <c r="M80" i="1"/>
  <c r="K80" i="1"/>
  <c r="P80" i="1" s="1"/>
  <c r="J80" i="1"/>
  <c r="I80" i="1"/>
  <c r="N80" i="1" s="1"/>
  <c r="H80" i="1"/>
  <c r="A80" i="1"/>
  <c r="G80" i="1" s="1"/>
  <c r="P79" i="1"/>
  <c r="N79" i="1"/>
  <c r="M79" i="1"/>
  <c r="K79" i="1"/>
  <c r="J79" i="1"/>
  <c r="O79" i="1" s="1"/>
  <c r="I79" i="1"/>
  <c r="H79" i="1"/>
  <c r="A79" i="1"/>
  <c r="G79" i="1" s="1"/>
  <c r="O78" i="1"/>
  <c r="K78" i="1"/>
  <c r="P78" i="1" s="1"/>
  <c r="J78" i="1"/>
  <c r="I78" i="1"/>
  <c r="N78" i="1" s="1"/>
  <c r="H78" i="1"/>
  <c r="M78" i="1" s="1"/>
  <c r="G78" i="1"/>
  <c r="A78" i="1"/>
  <c r="P77" i="1"/>
  <c r="K77" i="1"/>
  <c r="J77" i="1"/>
  <c r="O77" i="1" s="1"/>
  <c r="I77" i="1"/>
  <c r="H77" i="1"/>
  <c r="M77" i="1" s="1"/>
  <c r="A77" i="1"/>
  <c r="G77" i="1" s="1"/>
  <c r="L77" i="1" s="1"/>
  <c r="Q77" i="1" s="1"/>
  <c r="M76" i="1"/>
  <c r="K76" i="1"/>
  <c r="P76" i="1" s="1"/>
  <c r="J76" i="1"/>
  <c r="O76" i="1" s="1"/>
  <c r="I76" i="1"/>
  <c r="N76" i="1" s="1"/>
  <c r="H76" i="1"/>
  <c r="G76" i="1"/>
  <c r="A76" i="1"/>
  <c r="Q75" i="1"/>
  <c r="R75" i="1" s="1"/>
  <c r="N75" i="1"/>
  <c r="L75" i="1"/>
  <c r="K75" i="1"/>
  <c r="P75" i="1" s="1"/>
  <c r="J75" i="1"/>
  <c r="O75" i="1" s="1"/>
  <c r="I75" i="1"/>
  <c r="H75" i="1"/>
  <c r="M75" i="1" s="1"/>
  <c r="A75" i="1"/>
  <c r="G75" i="1" s="1"/>
  <c r="O74" i="1"/>
  <c r="M74" i="1"/>
  <c r="K74" i="1"/>
  <c r="P74" i="1" s="1"/>
  <c r="J74" i="1"/>
  <c r="I74" i="1"/>
  <c r="N74" i="1" s="1"/>
  <c r="H74" i="1"/>
  <c r="G74" i="1"/>
  <c r="L74" i="1" s="1"/>
  <c r="Q74" i="1" s="1"/>
  <c r="A74" i="1"/>
  <c r="P73" i="1"/>
  <c r="N73" i="1"/>
  <c r="M73" i="1"/>
  <c r="K73" i="1"/>
  <c r="J73" i="1"/>
  <c r="O73" i="1" s="1"/>
  <c r="I73" i="1"/>
  <c r="H73" i="1"/>
  <c r="A73" i="1"/>
  <c r="G73" i="1" s="1"/>
  <c r="O72" i="1"/>
  <c r="N72" i="1"/>
  <c r="M72" i="1"/>
  <c r="K72" i="1"/>
  <c r="P72" i="1" s="1"/>
  <c r="J72" i="1"/>
  <c r="I72" i="1"/>
  <c r="H72" i="1"/>
  <c r="G72" i="1"/>
  <c r="A72" i="1"/>
  <c r="P71" i="1"/>
  <c r="L71" i="1"/>
  <c r="Q71" i="1" s="1"/>
  <c r="K71" i="1"/>
  <c r="J71" i="1"/>
  <c r="O71" i="1" s="1"/>
  <c r="I71" i="1"/>
  <c r="N71" i="1" s="1"/>
  <c r="H71" i="1"/>
  <c r="M71" i="1" s="1"/>
  <c r="A71" i="1"/>
  <c r="G71" i="1" s="1"/>
  <c r="P70" i="1"/>
  <c r="O70" i="1"/>
  <c r="M70" i="1"/>
  <c r="K70" i="1"/>
  <c r="J70" i="1"/>
  <c r="I70" i="1"/>
  <c r="N70" i="1" s="1"/>
  <c r="H70" i="1"/>
  <c r="G70" i="1"/>
  <c r="A70" i="1"/>
  <c r="N69" i="1"/>
  <c r="L69" i="1"/>
  <c r="Q69" i="1" s="1"/>
  <c r="K69" i="1"/>
  <c r="P69" i="1" s="1"/>
  <c r="J69" i="1"/>
  <c r="O69" i="1" s="1"/>
  <c r="I69" i="1"/>
  <c r="H69" i="1"/>
  <c r="M69" i="1" s="1"/>
  <c r="A69" i="1"/>
  <c r="G69" i="1" s="1"/>
  <c r="O68" i="1"/>
  <c r="M68" i="1"/>
  <c r="K68" i="1"/>
  <c r="P68" i="1" s="1"/>
  <c r="J68" i="1"/>
  <c r="I68" i="1"/>
  <c r="N68" i="1" s="1"/>
  <c r="H68" i="1"/>
  <c r="A68" i="1"/>
  <c r="G68" i="1" s="1"/>
  <c r="L68" i="1" s="1"/>
  <c r="Q68" i="1" s="1"/>
  <c r="P67" i="1"/>
  <c r="N67" i="1"/>
  <c r="K67" i="1"/>
  <c r="J67" i="1"/>
  <c r="O67" i="1" s="1"/>
  <c r="I67" i="1"/>
  <c r="H67" i="1"/>
  <c r="M67" i="1" s="1"/>
  <c r="A67" i="1"/>
  <c r="G67" i="1" s="1"/>
  <c r="L67" i="1" s="1"/>
  <c r="Q67" i="1" s="1"/>
  <c r="O66" i="1"/>
  <c r="N66" i="1"/>
  <c r="M66" i="1"/>
  <c r="K66" i="1"/>
  <c r="P66" i="1" s="1"/>
  <c r="J66" i="1"/>
  <c r="I66" i="1"/>
  <c r="H66" i="1"/>
  <c r="G66" i="1"/>
  <c r="A66" i="1"/>
  <c r="P65" i="1"/>
  <c r="O65" i="1"/>
  <c r="N65" i="1"/>
  <c r="L65" i="1"/>
  <c r="Q65" i="1" s="1"/>
  <c r="K65" i="1"/>
  <c r="J65" i="1"/>
  <c r="I65" i="1"/>
  <c r="H65" i="1"/>
  <c r="M65" i="1" s="1"/>
  <c r="A65" i="1"/>
  <c r="G65" i="1" s="1"/>
  <c r="P64" i="1"/>
  <c r="M64" i="1"/>
  <c r="K64" i="1"/>
  <c r="J64" i="1"/>
  <c r="O64" i="1" s="1"/>
  <c r="I64" i="1"/>
  <c r="N64" i="1" s="1"/>
  <c r="H64" i="1"/>
  <c r="G64" i="1"/>
  <c r="A64" i="1"/>
  <c r="P63" i="1"/>
  <c r="N63" i="1"/>
  <c r="K63" i="1"/>
  <c r="J63" i="1"/>
  <c r="O63" i="1" s="1"/>
  <c r="I63" i="1"/>
  <c r="H63" i="1"/>
  <c r="M63" i="1" s="1"/>
  <c r="A63" i="1"/>
  <c r="G63" i="1" s="1"/>
  <c r="L63" i="1" s="1"/>
  <c r="Q63" i="1" s="1"/>
  <c r="O62" i="1"/>
  <c r="M62" i="1"/>
  <c r="M61" i="1" s="1"/>
  <c r="K62" i="1"/>
  <c r="J62" i="1"/>
  <c r="I62" i="1"/>
  <c r="H62" i="1"/>
  <c r="A62" i="1"/>
  <c r="G62" i="1" s="1"/>
  <c r="H61" i="1"/>
  <c r="F61" i="1"/>
  <c r="E61" i="1"/>
  <c r="D61" i="1"/>
  <c r="C61" i="1"/>
  <c r="A61" i="1"/>
  <c r="O60" i="1"/>
  <c r="M60" i="1"/>
  <c r="K60" i="1"/>
  <c r="P60" i="1" s="1"/>
  <c r="J60" i="1"/>
  <c r="I60" i="1"/>
  <c r="N60" i="1" s="1"/>
  <c r="H60" i="1"/>
  <c r="G60" i="1"/>
  <c r="A60" i="1"/>
  <c r="P59" i="1"/>
  <c r="N59" i="1"/>
  <c r="M59" i="1"/>
  <c r="K59" i="1"/>
  <c r="J59" i="1"/>
  <c r="O59" i="1" s="1"/>
  <c r="I59" i="1"/>
  <c r="H59" i="1"/>
  <c r="A59" i="1"/>
  <c r="G59" i="1" s="1"/>
  <c r="O58" i="1"/>
  <c r="K58" i="1"/>
  <c r="P58" i="1" s="1"/>
  <c r="J58" i="1"/>
  <c r="I58" i="1"/>
  <c r="N58" i="1" s="1"/>
  <c r="H58" i="1"/>
  <c r="M58" i="1" s="1"/>
  <c r="G58" i="1"/>
  <c r="A58" i="1"/>
  <c r="P57" i="1"/>
  <c r="O57" i="1"/>
  <c r="N57" i="1"/>
  <c r="K57" i="1"/>
  <c r="J57" i="1"/>
  <c r="I57" i="1"/>
  <c r="H57" i="1"/>
  <c r="M57" i="1" s="1"/>
  <c r="A57" i="1"/>
  <c r="G57" i="1" s="1"/>
  <c r="L57" i="1" s="1"/>
  <c r="Q57" i="1" s="1"/>
  <c r="O56" i="1"/>
  <c r="M56" i="1"/>
  <c r="K56" i="1"/>
  <c r="P56" i="1" s="1"/>
  <c r="J56" i="1"/>
  <c r="J51" i="1" s="1"/>
  <c r="I56" i="1"/>
  <c r="N56" i="1" s="1"/>
  <c r="H56" i="1"/>
  <c r="G56" i="1"/>
  <c r="A56" i="1"/>
  <c r="N55" i="1"/>
  <c r="L55" i="1"/>
  <c r="Q55" i="1" s="1"/>
  <c r="K55" i="1"/>
  <c r="P55" i="1" s="1"/>
  <c r="J55" i="1"/>
  <c r="O55" i="1" s="1"/>
  <c r="I55" i="1"/>
  <c r="H55" i="1"/>
  <c r="M55" i="1" s="1"/>
  <c r="A55" i="1"/>
  <c r="G55" i="1" s="1"/>
  <c r="Q54" i="1"/>
  <c r="O54" i="1"/>
  <c r="M54" i="1"/>
  <c r="K54" i="1"/>
  <c r="P54" i="1" s="1"/>
  <c r="J54" i="1"/>
  <c r="I54" i="1"/>
  <c r="N54" i="1" s="1"/>
  <c r="H54" i="1"/>
  <c r="G54" i="1"/>
  <c r="L54" i="1" s="1"/>
  <c r="A54" i="1"/>
  <c r="P53" i="1"/>
  <c r="N53" i="1"/>
  <c r="M53" i="1"/>
  <c r="K53" i="1"/>
  <c r="J53" i="1"/>
  <c r="O53" i="1" s="1"/>
  <c r="I53" i="1"/>
  <c r="H53" i="1"/>
  <c r="H51" i="1" s="1"/>
  <c r="A53" i="1"/>
  <c r="G53" i="1" s="1"/>
  <c r="O52" i="1"/>
  <c r="N52" i="1"/>
  <c r="M52" i="1"/>
  <c r="K52" i="1"/>
  <c r="J52" i="1"/>
  <c r="I52" i="1"/>
  <c r="H52" i="1"/>
  <c r="G52" i="1"/>
  <c r="A52" i="1"/>
  <c r="F51" i="1"/>
  <c r="E51" i="1"/>
  <c r="D51" i="1"/>
  <c r="C51" i="1"/>
  <c r="A51" i="1"/>
  <c r="O50" i="1"/>
  <c r="M50" i="1"/>
  <c r="K50" i="1"/>
  <c r="P50" i="1" s="1"/>
  <c r="J50" i="1"/>
  <c r="I50" i="1"/>
  <c r="N50" i="1" s="1"/>
  <c r="H50" i="1"/>
  <c r="G50" i="1"/>
  <c r="A50" i="1"/>
  <c r="P49" i="1"/>
  <c r="L49" i="1"/>
  <c r="Q49" i="1" s="1"/>
  <c r="K49" i="1"/>
  <c r="J49" i="1"/>
  <c r="O49" i="1" s="1"/>
  <c r="I49" i="1"/>
  <c r="N49" i="1" s="1"/>
  <c r="H49" i="1"/>
  <c r="M49" i="1" s="1"/>
  <c r="A49" i="1"/>
  <c r="G49" i="1" s="1"/>
  <c r="O48" i="1"/>
  <c r="M48" i="1"/>
  <c r="K48" i="1"/>
  <c r="P48" i="1" s="1"/>
  <c r="J48" i="1"/>
  <c r="I48" i="1"/>
  <c r="N48" i="1" s="1"/>
  <c r="H48" i="1"/>
  <c r="G48" i="1"/>
  <c r="A48" i="1"/>
  <c r="R47" i="1"/>
  <c r="N47" i="1"/>
  <c r="L47" i="1"/>
  <c r="Q47" i="1" s="1"/>
  <c r="K47" i="1"/>
  <c r="P47" i="1" s="1"/>
  <c r="J47" i="1"/>
  <c r="O47" i="1" s="1"/>
  <c r="I47" i="1"/>
  <c r="H47" i="1"/>
  <c r="M47" i="1" s="1"/>
  <c r="A47" i="1"/>
  <c r="G47" i="1" s="1"/>
  <c r="O46" i="1"/>
  <c r="M46" i="1"/>
  <c r="K46" i="1"/>
  <c r="P46" i="1" s="1"/>
  <c r="J46" i="1"/>
  <c r="I46" i="1"/>
  <c r="N46" i="1" s="1"/>
  <c r="H46" i="1"/>
  <c r="A46" i="1"/>
  <c r="G46" i="1" s="1"/>
  <c r="L46" i="1" s="1"/>
  <c r="Q46" i="1" s="1"/>
  <c r="P45" i="1"/>
  <c r="N45" i="1"/>
  <c r="K45" i="1"/>
  <c r="J45" i="1"/>
  <c r="O45" i="1" s="1"/>
  <c r="I45" i="1"/>
  <c r="H45" i="1"/>
  <c r="M45" i="1" s="1"/>
  <c r="G45" i="1"/>
  <c r="L45" i="1" s="1"/>
  <c r="Q45" i="1" s="1"/>
  <c r="A45" i="1"/>
  <c r="O44" i="1"/>
  <c r="N44" i="1"/>
  <c r="M44" i="1"/>
  <c r="K44" i="1"/>
  <c r="P44" i="1" s="1"/>
  <c r="J44" i="1"/>
  <c r="I44" i="1"/>
  <c r="H44" i="1"/>
  <c r="G44" i="1"/>
  <c r="A44" i="1"/>
  <c r="R43" i="1"/>
  <c r="P43" i="1"/>
  <c r="N43" i="1"/>
  <c r="L43" i="1"/>
  <c r="Q43" i="1" s="1"/>
  <c r="K43" i="1"/>
  <c r="J43" i="1"/>
  <c r="O43" i="1" s="1"/>
  <c r="I43" i="1"/>
  <c r="H43" i="1"/>
  <c r="M43" i="1" s="1"/>
  <c r="A43" i="1"/>
  <c r="G43" i="1" s="1"/>
  <c r="O42" i="1"/>
  <c r="K42" i="1"/>
  <c r="P42" i="1" s="1"/>
  <c r="J42" i="1"/>
  <c r="I42" i="1"/>
  <c r="N42" i="1" s="1"/>
  <c r="H42" i="1"/>
  <c r="M42" i="1" s="1"/>
  <c r="G42" i="1"/>
  <c r="A42" i="1"/>
  <c r="Q41" i="1"/>
  <c r="L41" i="1"/>
  <c r="K41" i="1"/>
  <c r="P41" i="1" s="1"/>
  <c r="P35" i="1" s="1"/>
  <c r="J41" i="1"/>
  <c r="O41" i="1" s="1"/>
  <c r="I41" i="1"/>
  <c r="N41" i="1" s="1"/>
  <c r="H41" i="1"/>
  <c r="M41" i="1" s="1"/>
  <c r="A41" i="1"/>
  <c r="G41" i="1" s="1"/>
  <c r="P40" i="1"/>
  <c r="O40" i="1"/>
  <c r="M40" i="1"/>
  <c r="K40" i="1"/>
  <c r="J40" i="1"/>
  <c r="I40" i="1"/>
  <c r="N40" i="1" s="1"/>
  <c r="H40" i="1"/>
  <c r="G40" i="1"/>
  <c r="A40" i="1"/>
  <c r="P39" i="1"/>
  <c r="N39" i="1"/>
  <c r="M39" i="1"/>
  <c r="K39" i="1"/>
  <c r="J39" i="1"/>
  <c r="O39" i="1" s="1"/>
  <c r="I39" i="1"/>
  <c r="H39" i="1"/>
  <c r="G39" i="1"/>
  <c r="A39" i="1"/>
  <c r="O38" i="1"/>
  <c r="M38" i="1"/>
  <c r="K38" i="1"/>
  <c r="P38" i="1" s="1"/>
  <c r="J38" i="1"/>
  <c r="I38" i="1"/>
  <c r="N38" i="1" s="1"/>
  <c r="H38" i="1"/>
  <c r="G38" i="1"/>
  <c r="A38" i="1"/>
  <c r="P37" i="1"/>
  <c r="O37" i="1"/>
  <c r="N37" i="1"/>
  <c r="K37" i="1"/>
  <c r="J37" i="1"/>
  <c r="I37" i="1"/>
  <c r="H37" i="1"/>
  <c r="M37" i="1" s="1"/>
  <c r="G37" i="1"/>
  <c r="A37" i="1"/>
  <c r="P36" i="1"/>
  <c r="O36" i="1"/>
  <c r="N36" i="1"/>
  <c r="N35" i="1" s="1"/>
  <c r="M36" i="1"/>
  <c r="K36" i="1"/>
  <c r="J36" i="1"/>
  <c r="I36" i="1"/>
  <c r="H36" i="1"/>
  <c r="G36" i="1"/>
  <c r="A36" i="1"/>
  <c r="H35" i="1"/>
  <c r="F35" i="1"/>
  <c r="E35" i="1"/>
  <c r="D35" i="1"/>
  <c r="C35" i="1"/>
  <c r="A35" i="1"/>
  <c r="P34" i="1"/>
  <c r="K34" i="1"/>
  <c r="J34" i="1"/>
  <c r="O34" i="1" s="1"/>
  <c r="I34" i="1"/>
  <c r="N34" i="1" s="1"/>
  <c r="H34" i="1"/>
  <c r="M34" i="1" s="1"/>
  <c r="G34" i="1"/>
  <c r="A34" i="1"/>
  <c r="Q33" i="1"/>
  <c r="P33" i="1"/>
  <c r="O33" i="1"/>
  <c r="L33" i="1"/>
  <c r="K33" i="1"/>
  <c r="J33" i="1"/>
  <c r="I33" i="1"/>
  <c r="N33" i="1" s="1"/>
  <c r="H33" i="1"/>
  <c r="M33" i="1" s="1"/>
  <c r="A33" i="1"/>
  <c r="G33" i="1" s="1"/>
  <c r="P32" i="1"/>
  <c r="M32" i="1"/>
  <c r="K32" i="1"/>
  <c r="J32" i="1"/>
  <c r="O32" i="1" s="1"/>
  <c r="I32" i="1"/>
  <c r="N32" i="1" s="1"/>
  <c r="H32" i="1"/>
  <c r="G32" i="1"/>
  <c r="A32" i="1"/>
  <c r="P31" i="1"/>
  <c r="N31" i="1"/>
  <c r="K31" i="1"/>
  <c r="J31" i="1"/>
  <c r="O31" i="1" s="1"/>
  <c r="I31" i="1"/>
  <c r="H31" i="1"/>
  <c r="M31" i="1" s="1"/>
  <c r="G31" i="1"/>
  <c r="A31" i="1"/>
  <c r="O30" i="1"/>
  <c r="N30" i="1"/>
  <c r="M30" i="1"/>
  <c r="K30" i="1"/>
  <c r="P30" i="1" s="1"/>
  <c r="J30" i="1"/>
  <c r="I30" i="1"/>
  <c r="H30" i="1"/>
  <c r="G30" i="1"/>
  <c r="A30" i="1"/>
  <c r="P29" i="1"/>
  <c r="M29" i="1"/>
  <c r="K29" i="1"/>
  <c r="J29" i="1"/>
  <c r="O29" i="1" s="1"/>
  <c r="I29" i="1"/>
  <c r="N29" i="1" s="1"/>
  <c r="H29" i="1"/>
  <c r="G29" i="1"/>
  <c r="A29" i="1"/>
  <c r="P28" i="1"/>
  <c r="O28" i="1"/>
  <c r="N28" i="1"/>
  <c r="K28" i="1"/>
  <c r="J28" i="1"/>
  <c r="I28" i="1"/>
  <c r="H28" i="1"/>
  <c r="M28" i="1" s="1"/>
  <c r="G28" i="1"/>
  <c r="A28" i="1"/>
  <c r="P27" i="1"/>
  <c r="O27" i="1"/>
  <c r="N27" i="1"/>
  <c r="L27" i="1"/>
  <c r="Q27" i="1" s="1"/>
  <c r="K27" i="1"/>
  <c r="J27" i="1"/>
  <c r="I27" i="1"/>
  <c r="H27" i="1"/>
  <c r="A27" i="1"/>
  <c r="G27" i="1" s="1"/>
  <c r="K26" i="1"/>
  <c r="F26" i="1"/>
  <c r="E26" i="1"/>
  <c r="D26" i="1"/>
  <c r="C26" i="1"/>
  <c r="A26" i="1"/>
  <c r="Q25" i="1"/>
  <c r="P25" i="1"/>
  <c r="L25" i="1"/>
  <c r="K25" i="1"/>
  <c r="J25" i="1"/>
  <c r="O25" i="1" s="1"/>
  <c r="I25" i="1"/>
  <c r="N25" i="1" s="1"/>
  <c r="H25" i="1"/>
  <c r="M25" i="1" s="1"/>
  <c r="A25" i="1"/>
  <c r="G25" i="1" s="1"/>
  <c r="P24" i="1"/>
  <c r="O24" i="1"/>
  <c r="M24" i="1"/>
  <c r="K24" i="1"/>
  <c r="J24" i="1"/>
  <c r="I24" i="1"/>
  <c r="N24" i="1" s="1"/>
  <c r="H24" i="1"/>
  <c r="G24" i="1"/>
  <c r="A24" i="1"/>
  <c r="P23" i="1"/>
  <c r="M23" i="1"/>
  <c r="K23" i="1"/>
  <c r="J23" i="1"/>
  <c r="O23" i="1" s="1"/>
  <c r="I23" i="1"/>
  <c r="N23" i="1" s="1"/>
  <c r="H23" i="1"/>
  <c r="G23" i="1"/>
  <c r="A23" i="1"/>
  <c r="P22" i="1"/>
  <c r="O22" i="1"/>
  <c r="K22" i="1"/>
  <c r="J22" i="1"/>
  <c r="I22" i="1"/>
  <c r="N22" i="1" s="1"/>
  <c r="H22" i="1"/>
  <c r="M22" i="1" s="1"/>
  <c r="A22" i="1"/>
  <c r="G22" i="1" s="1"/>
  <c r="P21" i="1"/>
  <c r="O21" i="1"/>
  <c r="M21" i="1"/>
  <c r="L21" i="1"/>
  <c r="Q21" i="1" s="1"/>
  <c r="K21" i="1"/>
  <c r="J21" i="1"/>
  <c r="I21" i="1"/>
  <c r="N21" i="1" s="1"/>
  <c r="H21" i="1"/>
  <c r="A21" i="1"/>
  <c r="G21" i="1" s="1"/>
  <c r="N20" i="1"/>
  <c r="M20" i="1"/>
  <c r="K20" i="1"/>
  <c r="P20" i="1" s="1"/>
  <c r="J20" i="1"/>
  <c r="O20" i="1" s="1"/>
  <c r="I20" i="1"/>
  <c r="H20" i="1"/>
  <c r="A20" i="1"/>
  <c r="G20" i="1" s="1"/>
  <c r="O19" i="1"/>
  <c r="N19" i="1"/>
  <c r="M19" i="1"/>
  <c r="K19" i="1"/>
  <c r="P19" i="1" s="1"/>
  <c r="J19" i="1"/>
  <c r="I19" i="1"/>
  <c r="H19" i="1"/>
  <c r="A19" i="1"/>
  <c r="G19" i="1" s="1"/>
  <c r="P18" i="1"/>
  <c r="O18" i="1"/>
  <c r="N18" i="1"/>
  <c r="M18" i="1"/>
  <c r="K18" i="1"/>
  <c r="J18" i="1"/>
  <c r="I18" i="1"/>
  <c r="H18" i="1"/>
  <c r="A18" i="1"/>
  <c r="G18" i="1" s="1"/>
  <c r="P17" i="1"/>
  <c r="P16" i="1" s="1"/>
  <c r="M17" i="1"/>
  <c r="K17" i="1"/>
  <c r="J17" i="1"/>
  <c r="O17" i="1" s="1"/>
  <c r="I17" i="1"/>
  <c r="N17" i="1" s="1"/>
  <c r="H17" i="1"/>
  <c r="G17" i="1"/>
  <c r="A17" i="1"/>
  <c r="F16" i="1"/>
  <c r="E16" i="1"/>
  <c r="D16" i="1"/>
  <c r="C16" i="1"/>
  <c r="A16" i="1"/>
  <c r="P15" i="1"/>
  <c r="O15" i="1"/>
  <c r="K15" i="1"/>
  <c r="J15" i="1"/>
  <c r="I15" i="1"/>
  <c r="N15" i="1" s="1"/>
  <c r="H15" i="1"/>
  <c r="M15" i="1" s="1"/>
  <c r="G15" i="1"/>
  <c r="A15" i="1"/>
  <c r="P14" i="1"/>
  <c r="O14" i="1"/>
  <c r="N14" i="1"/>
  <c r="K14" i="1"/>
  <c r="J14" i="1"/>
  <c r="I14" i="1"/>
  <c r="H14" i="1"/>
  <c r="M14" i="1" s="1"/>
  <c r="A14" i="1"/>
  <c r="G14" i="1" s="1"/>
  <c r="O13" i="1"/>
  <c r="M13" i="1"/>
  <c r="L13" i="1"/>
  <c r="Q13" i="1" s="1"/>
  <c r="K13" i="1"/>
  <c r="P13" i="1" s="1"/>
  <c r="J13" i="1"/>
  <c r="I13" i="1"/>
  <c r="N13" i="1" s="1"/>
  <c r="H13" i="1"/>
  <c r="A13" i="1"/>
  <c r="G13" i="1" s="1"/>
  <c r="N12" i="1"/>
  <c r="M12" i="1"/>
  <c r="K12" i="1"/>
  <c r="P12" i="1" s="1"/>
  <c r="J12" i="1"/>
  <c r="O12" i="1" s="1"/>
  <c r="O10" i="1" s="1"/>
  <c r="I12" i="1"/>
  <c r="H12" i="1"/>
  <c r="A12" i="1"/>
  <c r="G12" i="1" s="1"/>
  <c r="O11" i="1"/>
  <c r="N11" i="1"/>
  <c r="M11" i="1"/>
  <c r="K11" i="1"/>
  <c r="J11" i="1"/>
  <c r="I11" i="1"/>
  <c r="H11" i="1"/>
  <c r="A11" i="1"/>
  <c r="G11" i="1" s="1"/>
  <c r="I10" i="1"/>
  <c r="H10" i="1"/>
  <c r="C10" i="1"/>
  <c r="A10" i="1"/>
  <c r="L53" i="1" l="1"/>
  <c r="Q53" i="1" s="1"/>
  <c r="L18" i="1"/>
  <c r="Q18" i="1" s="1"/>
  <c r="R18" i="1"/>
  <c r="R21" i="1"/>
  <c r="M10" i="1"/>
  <c r="N16" i="1"/>
  <c r="G10" i="1"/>
  <c r="L11" i="1"/>
  <c r="G61" i="1"/>
  <c r="L62" i="1"/>
  <c r="L19" i="1"/>
  <c r="Q19" i="1" s="1"/>
  <c r="O26" i="1"/>
  <c r="L20" i="1"/>
  <c r="Q20" i="1" s="1"/>
  <c r="L79" i="1"/>
  <c r="Q79" i="1" s="1"/>
  <c r="N10" i="1"/>
  <c r="O16" i="1"/>
  <c r="O35" i="1"/>
  <c r="L80" i="1"/>
  <c r="Q80" i="1" s="1"/>
  <c r="L12" i="1"/>
  <c r="Q12" i="1" s="1"/>
  <c r="R12" i="1"/>
  <c r="L59" i="1"/>
  <c r="Q59" i="1" s="1"/>
  <c r="L73" i="1"/>
  <c r="Q73" i="1" s="1"/>
  <c r="R13" i="1"/>
  <c r="L37" i="1"/>
  <c r="Q37" i="1" s="1"/>
  <c r="R41" i="1"/>
  <c r="R49" i="1"/>
  <c r="R56" i="1"/>
  <c r="L56" i="1"/>
  <c r="Q56" i="1" s="1"/>
  <c r="P11" i="1"/>
  <c r="P10" i="1" s="1"/>
  <c r="K10" i="1"/>
  <c r="L14" i="1"/>
  <c r="Q14" i="1" s="1"/>
  <c r="R45" i="1"/>
  <c r="R54" i="1"/>
  <c r="R66" i="1"/>
  <c r="L66" i="1"/>
  <c r="Q66" i="1" s="1"/>
  <c r="L72" i="1"/>
  <c r="Q72" i="1" s="1"/>
  <c r="I16" i="1"/>
  <c r="I82" i="1" s="1"/>
  <c r="N26" i="1"/>
  <c r="I35" i="1"/>
  <c r="L39" i="1"/>
  <c r="Q39" i="1" s="1"/>
  <c r="R39" i="1"/>
  <c r="O61" i="1"/>
  <c r="J16" i="1"/>
  <c r="M51" i="1"/>
  <c r="R68" i="1"/>
  <c r="L76" i="1"/>
  <c r="Q76" i="1" s="1"/>
  <c r="N77" i="1"/>
  <c r="R77" i="1" s="1"/>
  <c r="C82" i="1"/>
  <c r="D82" i="1"/>
  <c r="K16" i="1"/>
  <c r="P26" i="1"/>
  <c r="L32" i="1"/>
  <c r="Q32" i="1" s="1"/>
  <c r="L38" i="1"/>
  <c r="Q38" i="1" s="1"/>
  <c r="R46" i="1"/>
  <c r="I51" i="1"/>
  <c r="L52" i="1"/>
  <c r="G51" i="1"/>
  <c r="N51" i="1"/>
  <c r="R55" i="1"/>
  <c r="R69" i="1"/>
  <c r="R74" i="1"/>
  <c r="R22" i="1"/>
  <c r="L22" i="1"/>
  <c r="Q22" i="1" s="1"/>
  <c r="L28" i="1"/>
  <c r="Q28" i="1" s="1"/>
  <c r="Q26" i="1" s="1"/>
  <c r="L31" i="1"/>
  <c r="Q31" i="1" s="1"/>
  <c r="L40" i="1"/>
  <c r="Q40" i="1" s="1"/>
  <c r="R40" i="1"/>
  <c r="R60" i="1"/>
  <c r="H16" i="1"/>
  <c r="H82" i="1" s="1"/>
  <c r="M35" i="1"/>
  <c r="L70" i="1"/>
  <c r="Q70" i="1" s="1"/>
  <c r="R81" i="1"/>
  <c r="J10" i="1"/>
  <c r="J82" i="1" s="1"/>
  <c r="L24" i="1"/>
  <c r="Q24" i="1" s="1"/>
  <c r="R24" i="1"/>
  <c r="R25" i="1"/>
  <c r="G26" i="1"/>
  <c r="L30" i="1"/>
  <c r="Q30" i="1" s="1"/>
  <c r="R30" i="1"/>
  <c r="L36" i="1"/>
  <c r="G35" i="1"/>
  <c r="L44" i="1"/>
  <c r="Q44" i="1" s="1"/>
  <c r="R48" i="1"/>
  <c r="L48" i="1"/>
  <c r="Q48" i="1" s="1"/>
  <c r="P52" i="1"/>
  <c r="P51" i="1" s="1"/>
  <c r="K51" i="1"/>
  <c r="J61" i="1"/>
  <c r="M16" i="1"/>
  <c r="M27" i="1"/>
  <c r="M26" i="1" s="1"/>
  <c r="H26" i="1"/>
  <c r="R57" i="1"/>
  <c r="R65" i="1"/>
  <c r="L17" i="1"/>
  <c r="G16" i="1"/>
  <c r="L23" i="1"/>
  <c r="Q23" i="1" s="1"/>
  <c r="R23" i="1"/>
  <c r="I26" i="1"/>
  <c r="L29" i="1"/>
  <c r="Q29" i="1" s="1"/>
  <c r="R29" i="1"/>
  <c r="R33" i="1"/>
  <c r="L15" i="1"/>
  <c r="Q15" i="1" s="1"/>
  <c r="E82" i="1"/>
  <c r="J26" i="1"/>
  <c r="J35" i="1"/>
  <c r="O51" i="1"/>
  <c r="O82" i="1" s="1"/>
  <c r="L60" i="1"/>
  <c r="Q60" i="1" s="1"/>
  <c r="P62" i="1"/>
  <c r="P61" i="1" s="1"/>
  <c r="K61" i="1"/>
  <c r="R63" i="1"/>
  <c r="R67" i="1"/>
  <c r="R71" i="1"/>
  <c r="L50" i="1"/>
  <c r="Q50" i="1" s="1"/>
  <c r="N62" i="1"/>
  <c r="N61" i="1" s="1"/>
  <c r="I61" i="1"/>
  <c r="L34" i="1"/>
  <c r="Q34" i="1" s="1"/>
  <c r="K35" i="1"/>
  <c r="R42" i="1"/>
  <c r="L42" i="1"/>
  <c r="Q42" i="1" s="1"/>
  <c r="L58" i="1"/>
  <c r="Q58" i="1" s="1"/>
  <c r="R64" i="1"/>
  <c r="L64" i="1"/>
  <c r="Q64" i="1" s="1"/>
  <c r="R78" i="1"/>
  <c r="L78" i="1"/>
  <c r="Q78" i="1" s="1"/>
  <c r="R34" i="1" l="1"/>
  <c r="R73" i="1"/>
  <c r="R80" i="1"/>
  <c r="R58" i="1"/>
  <c r="R44" i="1"/>
  <c r="R28" i="1"/>
  <c r="L26" i="1"/>
  <c r="R26" i="1" s="1"/>
  <c r="R76" i="1"/>
  <c r="R72" i="1"/>
  <c r="R14" i="1"/>
  <c r="R11" i="1"/>
  <c r="R70" i="1"/>
  <c r="R38" i="1"/>
  <c r="K82" i="1"/>
  <c r="R37" i="1"/>
  <c r="R59" i="1"/>
  <c r="R79" i="1"/>
  <c r="R19" i="1"/>
  <c r="L10" i="1"/>
  <c r="Q11" i="1"/>
  <c r="Q10" i="1" s="1"/>
  <c r="M82" i="1"/>
  <c r="Q17" i="1"/>
  <c r="Q16" i="1" s="1"/>
  <c r="L16" i="1"/>
  <c r="R16" i="1" s="1"/>
  <c r="Q36" i="1"/>
  <c r="Q35" i="1" s="1"/>
  <c r="L35" i="1"/>
  <c r="R35" i="1" s="1"/>
  <c r="P82" i="1"/>
  <c r="N82" i="1"/>
  <c r="G82" i="1"/>
  <c r="R10" i="1"/>
  <c r="R50" i="1"/>
  <c r="R15" i="1"/>
  <c r="R31" i="1"/>
  <c r="Q52" i="1"/>
  <c r="L51" i="1"/>
  <c r="R32" i="1"/>
  <c r="R27" i="1"/>
  <c r="R20" i="1"/>
  <c r="Q62" i="1"/>
  <c r="Q61" i="1" s="1"/>
  <c r="L61" i="1"/>
  <c r="R61" i="1" s="1"/>
  <c r="R53" i="1"/>
  <c r="L82" i="1" l="1"/>
  <c r="Q51" i="1"/>
  <c r="R51" i="1" s="1"/>
  <c r="R82" i="1" s="1"/>
  <c r="R52" i="1"/>
  <c r="R17" i="1"/>
  <c r="R36" i="1"/>
  <c r="R62" i="1"/>
  <c r="Q82" i="1"/>
</calcChain>
</file>

<file path=xl/sharedStrings.xml><?xml version="1.0" encoding="utf-8"?>
<sst xmlns="http://schemas.openxmlformats.org/spreadsheetml/2006/main" count="101" uniqueCount="101">
  <si>
    <t>Ministerio de Educación</t>
  </si>
  <si>
    <t>Instituto Superior de Formación Docente Salome Ureña (ISFODOSU)</t>
  </si>
  <si>
    <t>Del 1  al 28 de febrero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</si>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</sst>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0" fillId="0" borderId="6" xfId="0" applyBorder="1"/>
    <xf numFmtId="0" fontId="7" fillId="2" borderId="1" xfId="0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3" fontId="0" fillId="0" borderId="0" xfId="1" applyFont="1"/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307974</xdr:colOff>
      <xdr:row>1</xdr:row>
      <xdr:rowOff>104775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151AA7B7-F8BD-4224-9DCC-33EFCEF48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4" y="466725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285750</xdr:colOff>
      <xdr:row>0</xdr:row>
      <xdr:rowOff>338570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9601927C-5349-47AE-B21A-F9C67B0A2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5375" y="338570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ISFODOSU-Ejecuci&#243;n%20presupuestaria%20indicador%20presupuestario%20%20a&#241;o%202023.xlsx" TargetMode="External"/><Relationship Id="rId1" Type="http://schemas.openxmlformats.org/officeDocument/2006/relationships/externalLinkPath" Target="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126312289.23999999</v>
          </cell>
        </row>
        <row r="8">
          <cell r="A8" t="str">
            <v>2.1.1</v>
          </cell>
          <cell r="B8" t="str">
            <v>2.1.1-REMUNERACIONES</v>
          </cell>
          <cell r="C8">
            <v>108759586.48999999</v>
          </cell>
        </row>
        <row r="9">
          <cell r="A9" t="str">
            <v>2.1.2</v>
          </cell>
          <cell r="B9" t="str">
            <v>2.1.2-SOBRESUELDOS</v>
          </cell>
          <cell r="C9">
            <v>724326.18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16828376.57</v>
          </cell>
        </row>
        <row r="12">
          <cell r="A12" t="str">
            <v>2.2</v>
          </cell>
          <cell r="B12" t="str">
            <v>2.2-CONTRATACIÓN DE SERVICIOS</v>
          </cell>
          <cell r="C12">
            <v>63512659.530000001</v>
          </cell>
        </row>
        <row r="13">
          <cell r="A13" t="str">
            <v>2.2.1</v>
          </cell>
          <cell r="B13" t="str">
            <v>2.2.1-SERVICIOS BÁSICOS</v>
          </cell>
          <cell r="C13">
            <v>1983983.12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1633617.28</v>
          </cell>
        </row>
        <row r="15">
          <cell r="A15" t="str">
            <v>2.2.3</v>
          </cell>
          <cell r="B15" t="str">
            <v>2.2.3-VIÁTICOS</v>
          </cell>
          <cell r="C15">
            <v>2366100</v>
          </cell>
        </row>
        <row r="16">
          <cell r="A16" t="str">
            <v>2.2.4</v>
          </cell>
          <cell r="B16" t="str">
            <v>2.2.4-TRANSPORTE Y ALMACENAJE</v>
          </cell>
          <cell r="C16">
            <v>724511</v>
          </cell>
        </row>
        <row r="17">
          <cell r="A17" t="str">
            <v>2.2.5</v>
          </cell>
          <cell r="B17" t="str">
            <v>2.2.5-ALQUILERES Y RENTAS</v>
          </cell>
          <cell r="C17">
            <v>12360718.279999999</v>
          </cell>
        </row>
        <row r="18">
          <cell r="A18" t="str">
            <v>2.2.6</v>
          </cell>
          <cell r="B18" t="str">
            <v>2.2.6-SEGUROS</v>
          </cell>
          <cell r="C18">
            <v>1663608.47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4630654.8600000003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35059885.350000001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3089581.17</v>
          </cell>
        </row>
        <row r="22">
          <cell r="A22" t="str">
            <v>2.3</v>
          </cell>
          <cell r="B22" t="str">
            <v>2.3-MATERIALES Y SUMINISTROS</v>
          </cell>
          <cell r="C22">
            <v>11926564.140000001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4010170.52</v>
          </cell>
        </row>
        <row r="24">
          <cell r="A24" t="str">
            <v>2.3.2</v>
          </cell>
          <cell r="B24" t="str">
            <v>2.3.2-TEXTILES Y VESTUARIOS</v>
          </cell>
          <cell r="C24">
            <v>1838710.45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1402190.63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143700.4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625.4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1226411.3600000001</v>
          </cell>
        </row>
        <row r="30">
          <cell r="A30" t="str">
            <v>2.3.9</v>
          </cell>
          <cell r="B30" t="str">
            <v>2.3.9-PRODUCTOS Y ÚTILES VARIOS</v>
          </cell>
          <cell r="C30">
            <v>3304755.38</v>
          </cell>
        </row>
        <row r="31">
          <cell r="A31" t="str">
            <v>2.4</v>
          </cell>
          <cell r="B31" t="str">
            <v>2.4-TRANSFERENCIAS CORRIENTES</v>
          </cell>
          <cell r="C31">
            <v>14312000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14312000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2610462.6</v>
          </cell>
        </row>
        <row r="35">
          <cell r="A35" t="str">
            <v>2.6.1</v>
          </cell>
          <cell r="B35" t="str">
            <v>2.6.1-MOBILIARIO Y EQUIPO</v>
          </cell>
          <cell r="C35">
            <v>1424534.78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824912.72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0</v>
          </cell>
        </row>
        <row r="41">
          <cell r="A41" t="str">
            <v>2.6.8</v>
          </cell>
          <cell r="B41" t="str">
            <v>2.6.8-BIENES INTANGIBLES</v>
          </cell>
          <cell r="C41">
            <v>361015.1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A00-2A24-4898-9E4F-BD5D7B3E402B}">
  <dimension ref="A1:S88"/>
  <sheetViews>
    <sheetView showGridLines="0" tabSelected="1" topLeftCell="B72" workbookViewId="0">
      <selection activeCell="R94" sqref="R94"/>
    </sheetView>
  </sheetViews>
  <sheetFormatPr baseColWidth="10" defaultColWidth="11.42578125" defaultRowHeight="15" x14ac:dyDescent="0.25"/>
  <cols>
    <col min="1" max="1" width="7" hidden="1" customWidth="1"/>
    <col min="2" max="2" width="41.85546875" style="44" customWidth="1"/>
    <col min="3" max="3" width="17.5703125" style="35" customWidth="1"/>
    <col min="4" max="4" width="15.42578125" style="35" customWidth="1"/>
    <col min="5" max="5" width="16.7109375" style="35" customWidth="1"/>
    <col min="6" max="6" width="15.85546875" style="36" customWidth="1"/>
    <col min="7" max="7" width="16.28515625" style="35" customWidth="1"/>
    <col min="8" max="17" width="11.42578125" style="35" hidden="1" customWidth="1"/>
    <col min="18" max="18" width="17" style="35" customWidth="1"/>
  </cols>
  <sheetData>
    <row r="1" spans="1:19" ht="28.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ht="21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ht="15.75" x14ac:dyDescent="0.25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ht="15.75" customHeight="1" x14ac:dyDescent="0.25"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15.75" customHeight="1" x14ac:dyDescent="0.25">
      <c r="B5" s="7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9" x14ac:dyDescent="0.25"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0"/>
    </row>
    <row r="7" spans="1:19" x14ac:dyDescent="0.25">
      <c r="B7" s="11" t="s">
        <v>5</v>
      </c>
      <c r="C7" s="12" t="s">
        <v>6</v>
      </c>
      <c r="D7" s="12" t="s">
        <v>7</v>
      </c>
      <c r="E7" s="12" t="s">
        <v>8</v>
      </c>
      <c r="F7" s="13" t="s">
        <v>9</v>
      </c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 t="s">
        <v>10</v>
      </c>
    </row>
    <row r="8" spans="1:19" x14ac:dyDescent="0.25">
      <c r="B8" s="11"/>
      <c r="C8" s="12"/>
      <c r="D8" s="12"/>
      <c r="E8" s="12"/>
      <c r="F8" s="17" t="s">
        <v>11</v>
      </c>
      <c r="G8" s="18" t="s">
        <v>12</v>
      </c>
      <c r="H8" s="18" t="s">
        <v>13</v>
      </c>
      <c r="I8" s="18" t="s">
        <v>14</v>
      </c>
      <c r="J8" s="18" t="s">
        <v>15</v>
      </c>
      <c r="K8" s="18" t="s">
        <v>16</v>
      </c>
      <c r="L8" s="18" t="s">
        <v>17</v>
      </c>
      <c r="M8" s="18" t="s">
        <v>18</v>
      </c>
      <c r="N8" s="18" t="s">
        <v>19</v>
      </c>
      <c r="O8" s="18" t="s">
        <v>20</v>
      </c>
      <c r="P8" s="18" t="s">
        <v>21</v>
      </c>
      <c r="Q8" s="18" t="s">
        <v>22</v>
      </c>
      <c r="R8" s="19"/>
    </row>
    <row r="9" spans="1:19" x14ac:dyDescent="0.25">
      <c r="B9" s="20" t="s">
        <v>23</v>
      </c>
      <c r="C9" s="21"/>
      <c r="D9" s="21"/>
      <c r="E9" s="21"/>
      <c r="F9" s="2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9" x14ac:dyDescent="0.25">
      <c r="A10" t="str">
        <f t="shared" ref="A10:A73" si="0">+TRIM(MID(B10,1,FIND("-",B10,1)-1))</f>
        <v>2.1</v>
      </c>
      <c r="B10" s="20" t="s">
        <v>24</v>
      </c>
      <c r="C10" s="23">
        <f>SUM(C11:C15)</f>
        <v>1389017522</v>
      </c>
      <c r="D10" s="24">
        <v>0</v>
      </c>
      <c r="E10" s="24">
        <v>0</v>
      </c>
      <c r="F10" s="25">
        <v>62067303.530000001</v>
      </c>
      <c r="G10" s="25">
        <f>SUM(G11:G15)</f>
        <v>126312289.24000001</v>
      </c>
      <c r="H10" s="25">
        <f t="shared" ref="H10:Q10" si="1">SUM(H11:H15)</f>
        <v>0</v>
      </c>
      <c r="I10" s="25">
        <f t="shared" si="1"/>
        <v>0</v>
      </c>
      <c r="J10" s="25">
        <f t="shared" si="1"/>
        <v>0</v>
      </c>
      <c r="K10" s="25">
        <f t="shared" si="1"/>
        <v>0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25">
        <f t="shared" si="1"/>
        <v>0</v>
      </c>
      <c r="P10" s="25">
        <f t="shared" si="1"/>
        <v>0</v>
      </c>
      <c r="Q10" s="25">
        <f t="shared" si="1"/>
        <v>0</v>
      </c>
      <c r="R10" s="23">
        <f t="shared" ref="R10:R73" si="2">SUM(F10:Q10)</f>
        <v>188379592.77000001</v>
      </c>
    </row>
    <row r="11" spans="1:19" x14ac:dyDescent="0.25">
      <c r="A11" t="str">
        <f t="shared" si="0"/>
        <v>2.1.1</v>
      </c>
      <c r="B11" s="26" t="s">
        <v>25</v>
      </c>
      <c r="C11" s="27">
        <v>1098877528</v>
      </c>
      <c r="D11" s="28">
        <v>0</v>
      </c>
      <c r="E11" s="28">
        <v>0</v>
      </c>
      <c r="F11" s="29">
        <v>53128557.130000003</v>
      </c>
      <c r="G11" s="29">
        <f>+IFERROR(VLOOKUP(A11,gerardito,3,0),0)</f>
        <v>108759586.48999999</v>
      </c>
      <c r="H11" s="29">
        <f t="shared" ref="H11:H26" si="3">+IFERROR(VLOOKUP(C11,gerardito,3,0),0)</f>
        <v>0</v>
      </c>
      <c r="I11" s="29">
        <f t="shared" ref="I11:I26" si="4">+IFERROR(VLOOKUP(D11,gerardito,3,0),0)</f>
        <v>0</v>
      </c>
      <c r="J11" s="29">
        <f t="shared" ref="J11:J26" si="5">+IFERROR(VLOOKUP(E11,gerardito,3,0),0)</f>
        <v>0</v>
      </c>
      <c r="K11" s="29">
        <f t="shared" ref="K11:K26" si="6">+IFERROR(VLOOKUP(F11,gerardito,3,0),0)</f>
        <v>0</v>
      </c>
      <c r="L11" s="29">
        <f t="shared" ref="L11:L26" si="7">+IFERROR(VLOOKUP(G11,gerardito,3,0),0)</f>
        <v>0</v>
      </c>
      <c r="M11" s="29">
        <f t="shared" ref="M11:M26" si="8">+IFERROR(VLOOKUP(H11,gerardito,3,0),0)</f>
        <v>0</v>
      </c>
      <c r="N11" s="29">
        <f t="shared" ref="N11:N26" si="9">+IFERROR(VLOOKUP(I11,gerardito,3,0),0)</f>
        <v>0</v>
      </c>
      <c r="O11" s="29">
        <f t="shared" ref="O11:O26" si="10">+IFERROR(VLOOKUP(J11,gerardito,3,0),0)</f>
        <v>0</v>
      </c>
      <c r="P11" s="29">
        <f t="shared" ref="P11:P26" si="11">+IFERROR(VLOOKUP(K11,gerardito,3,0),0)</f>
        <v>0</v>
      </c>
      <c r="Q11" s="29">
        <f t="shared" ref="Q11:Q26" si="12">+IFERROR(VLOOKUP(L11,gerardito,3,0),0)</f>
        <v>0</v>
      </c>
      <c r="R11" s="27">
        <f t="shared" si="2"/>
        <v>161888143.62</v>
      </c>
    </row>
    <row r="12" spans="1:19" x14ac:dyDescent="0.25">
      <c r="A12" t="str">
        <f t="shared" si="0"/>
        <v>2.1.2</v>
      </c>
      <c r="B12" s="26" t="s">
        <v>26</v>
      </c>
      <c r="C12" s="27">
        <v>130734854</v>
      </c>
      <c r="D12" s="28">
        <v>0</v>
      </c>
      <c r="E12" s="28">
        <v>0</v>
      </c>
      <c r="F12" s="29">
        <v>654256.72</v>
      </c>
      <c r="G12" s="29">
        <f>+IFERROR(VLOOKUP(A12,gerardito,3,0),0)</f>
        <v>724326.18</v>
      </c>
      <c r="H12" s="29">
        <f t="shared" si="3"/>
        <v>0</v>
      </c>
      <c r="I12" s="29">
        <f t="shared" si="4"/>
        <v>0</v>
      </c>
      <c r="J12" s="29">
        <f t="shared" si="5"/>
        <v>0</v>
      </c>
      <c r="K12" s="29">
        <f t="shared" si="6"/>
        <v>0</v>
      </c>
      <c r="L12" s="29">
        <f t="shared" si="7"/>
        <v>0</v>
      </c>
      <c r="M12" s="29">
        <f t="shared" si="8"/>
        <v>0</v>
      </c>
      <c r="N12" s="29">
        <f t="shared" si="9"/>
        <v>0</v>
      </c>
      <c r="O12" s="29">
        <f t="shared" si="10"/>
        <v>0</v>
      </c>
      <c r="P12" s="29">
        <f t="shared" si="11"/>
        <v>0</v>
      </c>
      <c r="Q12" s="29">
        <f t="shared" si="12"/>
        <v>0</v>
      </c>
      <c r="R12" s="27">
        <f t="shared" si="2"/>
        <v>1378582.9</v>
      </c>
    </row>
    <row r="13" spans="1:19" x14ac:dyDescent="0.25">
      <c r="A13" t="str">
        <f t="shared" si="0"/>
        <v>2.1.3</v>
      </c>
      <c r="B13" s="26" t="s">
        <v>27</v>
      </c>
      <c r="C13" s="27">
        <v>100000</v>
      </c>
      <c r="D13" s="28">
        <v>0</v>
      </c>
      <c r="E13" s="28">
        <v>0</v>
      </c>
      <c r="F13" s="29">
        <v>0</v>
      </c>
      <c r="G13" s="29">
        <f>+IFERROR(VLOOKUP(A13,gerardito,3,0),0)</f>
        <v>0</v>
      </c>
      <c r="H13" s="29">
        <f t="shared" si="3"/>
        <v>0</v>
      </c>
      <c r="I13" s="29">
        <f t="shared" si="4"/>
        <v>0</v>
      </c>
      <c r="J13" s="29">
        <f t="shared" si="5"/>
        <v>0</v>
      </c>
      <c r="K13" s="29">
        <f t="shared" si="6"/>
        <v>0</v>
      </c>
      <c r="L13" s="29">
        <f t="shared" si="7"/>
        <v>0</v>
      </c>
      <c r="M13" s="29">
        <f t="shared" si="8"/>
        <v>0</v>
      </c>
      <c r="N13" s="29">
        <f t="shared" si="9"/>
        <v>0</v>
      </c>
      <c r="O13" s="29">
        <f t="shared" si="10"/>
        <v>0</v>
      </c>
      <c r="P13" s="29">
        <f t="shared" si="11"/>
        <v>0</v>
      </c>
      <c r="Q13" s="29">
        <f t="shared" si="12"/>
        <v>0</v>
      </c>
      <c r="R13" s="27">
        <f t="shared" si="2"/>
        <v>0</v>
      </c>
      <c r="S13" s="30"/>
    </row>
    <row r="14" spans="1:19" x14ac:dyDescent="0.25">
      <c r="A14" t="str">
        <f t="shared" si="0"/>
        <v>2.1.4</v>
      </c>
      <c r="B14" s="26" t="s">
        <v>28</v>
      </c>
      <c r="C14" s="27">
        <v>900000</v>
      </c>
      <c r="D14" s="28">
        <v>0</v>
      </c>
      <c r="E14" s="28">
        <v>0</v>
      </c>
      <c r="F14" s="29">
        <v>0</v>
      </c>
      <c r="G14" s="29">
        <f>+IFERROR(VLOOKUP(A14,gerardito,3,0),0)</f>
        <v>0</v>
      </c>
      <c r="H14" s="29">
        <f t="shared" si="3"/>
        <v>0</v>
      </c>
      <c r="I14" s="29">
        <f t="shared" si="4"/>
        <v>0</v>
      </c>
      <c r="J14" s="29">
        <f t="shared" si="5"/>
        <v>0</v>
      </c>
      <c r="K14" s="29">
        <f t="shared" si="6"/>
        <v>0</v>
      </c>
      <c r="L14" s="29">
        <f t="shared" si="7"/>
        <v>0</v>
      </c>
      <c r="M14" s="29">
        <f t="shared" si="8"/>
        <v>0</v>
      </c>
      <c r="N14" s="29">
        <f t="shared" si="9"/>
        <v>0</v>
      </c>
      <c r="O14" s="29">
        <f t="shared" si="10"/>
        <v>0</v>
      </c>
      <c r="P14" s="29">
        <f t="shared" si="11"/>
        <v>0</v>
      </c>
      <c r="Q14" s="29">
        <f t="shared" si="12"/>
        <v>0</v>
      </c>
      <c r="R14" s="27">
        <f t="shared" si="2"/>
        <v>0</v>
      </c>
    </row>
    <row r="15" spans="1:19" x14ac:dyDescent="0.25">
      <c r="A15" t="str">
        <f t="shared" si="0"/>
        <v>2.1.5</v>
      </c>
      <c r="B15" s="26" t="s">
        <v>29</v>
      </c>
      <c r="C15" s="27">
        <v>158405140</v>
      </c>
      <c r="D15" s="28">
        <v>0</v>
      </c>
      <c r="E15" s="28">
        <v>0</v>
      </c>
      <c r="F15" s="29">
        <v>8284489.6799999997</v>
      </c>
      <c r="G15" s="29">
        <f>+IFERROR(VLOOKUP(A15,gerardito,3,0),0)</f>
        <v>16828376.57</v>
      </c>
      <c r="H15" s="29">
        <f t="shared" si="3"/>
        <v>0</v>
      </c>
      <c r="I15" s="29">
        <f t="shared" si="4"/>
        <v>0</v>
      </c>
      <c r="J15" s="29">
        <f t="shared" si="5"/>
        <v>0</v>
      </c>
      <c r="K15" s="29">
        <f t="shared" si="6"/>
        <v>0</v>
      </c>
      <c r="L15" s="29">
        <f t="shared" si="7"/>
        <v>0</v>
      </c>
      <c r="M15" s="29">
        <f t="shared" si="8"/>
        <v>0</v>
      </c>
      <c r="N15" s="29">
        <f t="shared" si="9"/>
        <v>0</v>
      </c>
      <c r="O15" s="29">
        <f t="shared" si="10"/>
        <v>0</v>
      </c>
      <c r="P15" s="29">
        <f t="shared" si="11"/>
        <v>0</v>
      </c>
      <c r="Q15" s="29">
        <f t="shared" si="12"/>
        <v>0</v>
      </c>
      <c r="R15" s="27">
        <f t="shared" si="2"/>
        <v>25112866.25</v>
      </c>
    </row>
    <row r="16" spans="1:19" x14ac:dyDescent="0.25">
      <c r="A16" t="str">
        <f t="shared" si="0"/>
        <v>2.2</v>
      </c>
      <c r="B16" s="20" t="s">
        <v>30</v>
      </c>
      <c r="C16" s="23">
        <f>SUM(C17:C25)</f>
        <v>379482051</v>
      </c>
      <c r="D16" s="23">
        <f t="shared" ref="D16:Q16" si="13">SUM(D17:D25)</f>
        <v>0</v>
      </c>
      <c r="E16" s="23">
        <f t="shared" si="13"/>
        <v>0</v>
      </c>
      <c r="F16" s="23">
        <f t="shared" si="13"/>
        <v>3881036.7</v>
      </c>
      <c r="G16" s="23">
        <f>SUM(G17:G25)</f>
        <v>63512659.530000001</v>
      </c>
      <c r="H16" s="23">
        <f t="shared" si="13"/>
        <v>0</v>
      </c>
      <c r="I16" s="23">
        <f t="shared" si="13"/>
        <v>0</v>
      </c>
      <c r="J16" s="23">
        <f t="shared" si="13"/>
        <v>0</v>
      </c>
      <c r="K16" s="23">
        <f t="shared" si="13"/>
        <v>0</v>
      </c>
      <c r="L16" s="23">
        <f t="shared" si="13"/>
        <v>0</v>
      </c>
      <c r="M16" s="23">
        <f t="shared" si="13"/>
        <v>0</v>
      </c>
      <c r="N16" s="23">
        <f t="shared" si="13"/>
        <v>0</v>
      </c>
      <c r="O16" s="23">
        <f t="shared" si="13"/>
        <v>0</v>
      </c>
      <c r="P16" s="23">
        <f t="shared" si="13"/>
        <v>0</v>
      </c>
      <c r="Q16" s="23">
        <f t="shared" si="13"/>
        <v>0</v>
      </c>
      <c r="R16" s="23">
        <f t="shared" si="2"/>
        <v>67393696.230000004</v>
      </c>
    </row>
    <row r="17" spans="1:18" x14ac:dyDescent="0.25">
      <c r="A17" t="str">
        <f t="shared" si="0"/>
        <v>2.2.1</v>
      </c>
      <c r="B17" s="26" t="s">
        <v>31</v>
      </c>
      <c r="C17" s="27">
        <v>29725000</v>
      </c>
      <c r="D17" s="28">
        <v>0</v>
      </c>
      <c r="E17" s="28">
        <v>0</v>
      </c>
      <c r="F17" s="29">
        <v>2328645.34</v>
      </c>
      <c r="G17" s="29">
        <f>+IFERROR(VLOOKUP(A17,gerardito,3,0),0)</f>
        <v>1983983.12</v>
      </c>
      <c r="H17" s="29">
        <f t="shared" ref="H17:H32" si="14">+IFERROR(VLOOKUP(C17,gerardito,3,0),0)</f>
        <v>0</v>
      </c>
      <c r="I17" s="29">
        <f t="shared" ref="I17:I32" si="15">+IFERROR(VLOOKUP(D17,gerardito,3,0),0)</f>
        <v>0</v>
      </c>
      <c r="J17" s="29">
        <f t="shared" ref="J17:J32" si="16">+IFERROR(VLOOKUP(E17,gerardito,3,0),0)</f>
        <v>0</v>
      </c>
      <c r="K17" s="29">
        <f t="shared" ref="K17:K32" si="17">+IFERROR(VLOOKUP(F17,gerardito,3,0),0)</f>
        <v>0</v>
      </c>
      <c r="L17" s="29">
        <f t="shared" ref="L17:L32" si="18">+IFERROR(VLOOKUP(G17,gerardito,3,0),0)</f>
        <v>0</v>
      </c>
      <c r="M17" s="29">
        <f t="shared" ref="M17:M32" si="19">+IFERROR(VLOOKUP(H17,gerardito,3,0),0)</f>
        <v>0</v>
      </c>
      <c r="N17" s="29">
        <f t="shared" ref="N17:N32" si="20">+IFERROR(VLOOKUP(I17,gerardito,3,0),0)</f>
        <v>0</v>
      </c>
      <c r="O17" s="29">
        <f t="shared" ref="O17:O32" si="21">+IFERROR(VLOOKUP(J17,gerardito,3,0),0)</f>
        <v>0</v>
      </c>
      <c r="P17" s="29">
        <f t="shared" ref="P17:P32" si="22">+IFERROR(VLOOKUP(K17,gerardito,3,0),0)</f>
        <v>0</v>
      </c>
      <c r="Q17" s="29">
        <f t="shared" ref="Q17:Q32" si="23">+IFERROR(VLOOKUP(L17,gerardito,3,0),0)</f>
        <v>0</v>
      </c>
      <c r="R17" s="27">
        <f t="shared" si="2"/>
        <v>4312628.46</v>
      </c>
    </row>
    <row r="18" spans="1:18" x14ac:dyDescent="0.25">
      <c r="A18" t="str">
        <f t="shared" si="0"/>
        <v>2.2.2</v>
      </c>
      <c r="B18" s="26" t="s">
        <v>32</v>
      </c>
      <c r="C18" s="27">
        <v>19657200</v>
      </c>
      <c r="D18" s="28">
        <v>0</v>
      </c>
      <c r="E18" s="28">
        <v>0</v>
      </c>
      <c r="F18" s="29">
        <v>0</v>
      </c>
      <c r="G18" s="29">
        <f>+IFERROR(VLOOKUP(A18,gerardito,3,0),0)</f>
        <v>1633617.28</v>
      </c>
      <c r="H18" s="29">
        <f t="shared" si="14"/>
        <v>0</v>
      </c>
      <c r="I18" s="29">
        <f t="shared" si="15"/>
        <v>0</v>
      </c>
      <c r="J18" s="29">
        <f t="shared" si="16"/>
        <v>0</v>
      </c>
      <c r="K18" s="29">
        <f t="shared" si="17"/>
        <v>0</v>
      </c>
      <c r="L18" s="29">
        <f t="shared" si="18"/>
        <v>0</v>
      </c>
      <c r="M18" s="29">
        <f t="shared" si="19"/>
        <v>0</v>
      </c>
      <c r="N18" s="29">
        <f t="shared" si="20"/>
        <v>0</v>
      </c>
      <c r="O18" s="29">
        <f t="shared" si="21"/>
        <v>0</v>
      </c>
      <c r="P18" s="29">
        <f t="shared" si="22"/>
        <v>0</v>
      </c>
      <c r="Q18" s="29">
        <f t="shared" si="23"/>
        <v>0</v>
      </c>
      <c r="R18" s="27">
        <f t="shared" si="2"/>
        <v>1633617.28</v>
      </c>
    </row>
    <row r="19" spans="1:18" x14ac:dyDescent="0.25">
      <c r="A19" t="str">
        <f t="shared" si="0"/>
        <v>2.2.3</v>
      </c>
      <c r="B19" s="26" t="s">
        <v>33</v>
      </c>
      <c r="C19" s="27">
        <v>2701000</v>
      </c>
      <c r="D19" s="28">
        <v>0</v>
      </c>
      <c r="E19" s="28">
        <v>0</v>
      </c>
      <c r="F19" s="29">
        <v>0</v>
      </c>
      <c r="G19" s="29">
        <f>+IFERROR(VLOOKUP(A19,gerardito,3,0),0)</f>
        <v>2366100</v>
      </c>
      <c r="H19" s="29">
        <f t="shared" si="14"/>
        <v>0</v>
      </c>
      <c r="I19" s="29">
        <f t="shared" si="15"/>
        <v>0</v>
      </c>
      <c r="J19" s="29">
        <f t="shared" si="16"/>
        <v>0</v>
      </c>
      <c r="K19" s="29">
        <f t="shared" si="17"/>
        <v>0</v>
      </c>
      <c r="L19" s="29">
        <f t="shared" si="18"/>
        <v>0</v>
      </c>
      <c r="M19" s="29">
        <f t="shared" si="19"/>
        <v>0</v>
      </c>
      <c r="N19" s="29">
        <f t="shared" si="20"/>
        <v>0</v>
      </c>
      <c r="O19" s="29">
        <f t="shared" si="21"/>
        <v>0</v>
      </c>
      <c r="P19" s="29">
        <f t="shared" si="22"/>
        <v>0</v>
      </c>
      <c r="Q19" s="29">
        <f t="shared" si="23"/>
        <v>0</v>
      </c>
      <c r="R19" s="27">
        <f t="shared" si="2"/>
        <v>2366100</v>
      </c>
    </row>
    <row r="20" spans="1:18" x14ac:dyDescent="0.25">
      <c r="A20" t="str">
        <f t="shared" si="0"/>
        <v>2.2.4</v>
      </c>
      <c r="B20" s="26" t="s">
        <v>34</v>
      </c>
      <c r="C20" s="27">
        <v>603000</v>
      </c>
      <c r="D20" s="28">
        <v>0</v>
      </c>
      <c r="E20" s="28">
        <v>0</v>
      </c>
      <c r="F20" s="29">
        <v>0</v>
      </c>
      <c r="G20" s="29">
        <f>+IFERROR(VLOOKUP(A20,gerardito,3,0),0)</f>
        <v>724511</v>
      </c>
      <c r="H20" s="29">
        <f t="shared" si="14"/>
        <v>0</v>
      </c>
      <c r="I20" s="29">
        <f t="shared" si="15"/>
        <v>0</v>
      </c>
      <c r="J20" s="29">
        <f t="shared" si="16"/>
        <v>0</v>
      </c>
      <c r="K20" s="29">
        <f t="shared" si="17"/>
        <v>0</v>
      </c>
      <c r="L20" s="29">
        <f t="shared" si="18"/>
        <v>0</v>
      </c>
      <c r="M20" s="29">
        <f t="shared" si="19"/>
        <v>0</v>
      </c>
      <c r="N20" s="29">
        <f t="shared" si="20"/>
        <v>0</v>
      </c>
      <c r="O20" s="29">
        <f t="shared" si="21"/>
        <v>0</v>
      </c>
      <c r="P20" s="29">
        <f t="shared" si="22"/>
        <v>0</v>
      </c>
      <c r="Q20" s="29">
        <f t="shared" si="23"/>
        <v>0</v>
      </c>
      <c r="R20" s="27">
        <f t="shared" si="2"/>
        <v>724511</v>
      </c>
    </row>
    <row r="21" spans="1:18" x14ac:dyDescent="0.25">
      <c r="A21" t="str">
        <f t="shared" si="0"/>
        <v>2.2.5</v>
      </c>
      <c r="B21" s="26" t="s">
        <v>35</v>
      </c>
      <c r="C21" s="27">
        <v>52654608</v>
      </c>
      <c r="D21" s="28">
        <v>0</v>
      </c>
      <c r="E21" s="28">
        <v>0</v>
      </c>
      <c r="F21" s="29">
        <v>0</v>
      </c>
      <c r="G21" s="29">
        <f>+IFERROR(VLOOKUP(A21,gerardito,3,0),0)</f>
        <v>12360718.279999999</v>
      </c>
      <c r="H21" s="29">
        <f t="shared" si="14"/>
        <v>0</v>
      </c>
      <c r="I21" s="29">
        <f t="shared" si="15"/>
        <v>0</v>
      </c>
      <c r="J21" s="29">
        <f t="shared" si="16"/>
        <v>0</v>
      </c>
      <c r="K21" s="29">
        <f t="shared" si="17"/>
        <v>0</v>
      </c>
      <c r="L21" s="29">
        <f t="shared" si="18"/>
        <v>0</v>
      </c>
      <c r="M21" s="29">
        <f t="shared" si="19"/>
        <v>0</v>
      </c>
      <c r="N21" s="29">
        <f t="shared" si="20"/>
        <v>0</v>
      </c>
      <c r="O21" s="29">
        <f t="shared" si="21"/>
        <v>0</v>
      </c>
      <c r="P21" s="29">
        <f t="shared" si="22"/>
        <v>0</v>
      </c>
      <c r="Q21" s="29">
        <f t="shared" si="23"/>
        <v>0</v>
      </c>
      <c r="R21" s="27">
        <f t="shared" si="2"/>
        <v>12360718.279999999</v>
      </c>
    </row>
    <row r="22" spans="1:18" x14ac:dyDescent="0.25">
      <c r="A22" t="str">
        <f t="shared" si="0"/>
        <v>2.2.6</v>
      </c>
      <c r="B22" s="26" t="s">
        <v>36</v>
      </c>
      <c r="C22" s="27">
        <v>31603224</v>
      </c>
      <c r="D22" s="28">
        <v>0</v>
      </c>
      <c r="E22" s="28">
        <v>0</v>
      </c>
      <c r="F22" s="29">
        <v>1552391.36</v>
      </c>
      <c r="G22" s="29">
        <f>+IFERROR(VLOOKUP(A22,gerardito,3,0),0)</f>
        <v>1663608.47</v>
      </c>
      <c r="H22" s="29">
        <f t="shared" si="14"/>
        <v>0</v>
      </c>
      <c r="I22" s="29">
        <f t="shared" si="15"/>
        <v>0</v>
      </c>
      <c r="J22" s="29">
        <f t="shared" si="16"/>
        <v>0</v>
      </c>
      <c r="K22" s="29">
        <f t="shared" si="17"/>
        <v>0</v>
      </c>
      <c r="L22" s="29">
        <f t="shared" si="18"/>
        <v>0</v>
      </c>
      <c r="M22" s="29">
        <f t="shared" si="19"/>
        <v>0</v>
      </c>
      <c r="N22" s="29">
        <f t="shared" si="20"/>
        <v>0</v>
      </c>
      <c r="O22" s="29">
        <f t="shared" si="21"/>
        <v>0</v>
      </c>
      <c r="P22" s="29">
        <f t="shared" si="22"/>
        <v>0</v>
      </c>
      <c r="Q22" s="29">
        <f t="shared" si="23"/>
        <v>0</v>
      </c>
      <c r="R22" s="27">
        <f t="shared" si="2"/>
        <v>3215999.83</v>
      </c>
    </row>
    <row r="23" spans="1:18" ht="25.5" x14ac:dyDescent="0.25">
      <c r="A23" t="str">
        <f t="shared" si="0"/>
        <v>2.2.7</v>
      </c>
      <c r="B23" s="26" t="s">
        <v>37</v>
      </c>
      <c r="C23" s="27">
        <v>36127905</v>
      </c>
      <c r="D23" s="28">
        <v>0</v>
      </c>
      <c r="E23" s="28">
        <v>0</v>
      </c>
      <c r="F23" s="29">
        <v>0</v>
      </c>
      <c r="G23" s="29">
        <f>+IFERROR(VLOOKUP(A23,gerardito,3,0),0)</f>
        <v>4630654.8600000003</v>
      </c>
      <c r="H23" s="29">
        <f t="shared" si="14"/>
        <v>0</v>
      </c>
      <c r="I23" s="29">
        <f t="shared" si="15"/>
        <v>0</v>
      </c>
      <c r="J23" s="29">
        <f t="shared" si="16"/>
        <v>0</v>
      </c>
      <c r="K23" s="29">
        <f t="shared" si="17"/>
        <v>0</v>
      </c>
      <c r="L23" s="29">
        <f t="shared" si="18"/>
        <v>0</v>
      </c>
      <c r="M23" s="29">
        <f t="shared" si="19"/>
        <v>0</v>
      </c>
      <c r="N23" s="29">
        <f t="shared" si="20"/>
        <v>0</v>
      </c>
      <c r="O23" s="29">
        <f t="shared" si="21"/>
        <v>0</v>
      </c>
      <c r="P23" s="29">
        <f t="shared" si="22"/>
        <v>0</v>
      </c>
      <c r="Q23" s="29">
        <f t="shared" si="23"/>
        <v>0</v>
      </c>
      <c r="R23" s="27">
        <f t="shared" si="2"/>
        <v>4630654.8600000003</v>
      </c>
    </row>
    <row r="24" spans="1:18" ht="25.5" x14ac:dyDescent="0.25">
      <c r="A24" t="str">
        <f t="shared" si="0"/>
        <v>2.2.8</v>
      </c>
      <c r="B24" s="26" t="s">
        <v>38</v>
      </c>
      <c r="C24" s="27">
        <v>182137614</v>
      </c>
      <c r="D24" s="28">
        <v>0</v>
      </c>
      <c r="E24" s="28">
        <v>0</v>
      </c>
      <c r="F24" s="29">
        <v>0</v>
      </c>
      <c r="G24" s="29">
        <f>+IFERROR(VLOOKUP(A24,gerardito,3,0),0)</f>
        <v>35059885.350000001</v>
      </c>
      <c r="H24" s="29">
        <f t="shared" si="14"/>
        <v>0</v>
      </c>
      <c r="I24" s="29">
        <f t="shared" si="15"/>
        <v>0</v>
      </c>
      <c r="J24" s="29">
        <f t="shared" si="16"/>
        <v>0</v>
      </c>
      <c r="K24" s="29">
        <f t="shared" si="17"/>
        <v>0</v>
      </c>
      <c r="L24" s="29">
        <f t="shared" si="18"/>
        <v>0</v>
      </c>
      <c r="M24" s="29">
        <f t="shared" si="19"/>
        <v>0</v>
      </c>
      <c r="N24" s="29">
        <f t="shared" si="20"/>
        <v>0</v>
      </c>
      <c r="O24" s="29">
        <f t="shared" si="21"/>
        <v>0</v>
      </c>
      <c r="P24" s="29">
        <f t="shared" si="22"/>
        <v>0</v>
      </c>
      <c r="Q24" s="29">
        <f t="shared" si="23"/>
        <v>0</v>
      </c>
      <c r="R24" s="27">
        <f t="shared" si="2"/>
        <v>35059885.350000001</v>
      </c>
    </row>
    <row r="25" spans="1:18" x14ac:dyDescent="0.25">
      <c r="A25" t="str">
        <f t="shared" si="0"/>
        <v>2.2.9</v>
      </c>
      <c r="B25" s="26" t="s">
        <v>39</v>
      </c>
      <c r="C25" s="27">
        <v>24272500</v>
      </c>
      <c r="D25" s="28">
        <v>0</v>
      </c>
      <c r="E25" s="28">
        <v>0</v>
      </c>
      <c r="F25" s="29">
        <v>0</v>
      </c>
      <c r="G25" s="29">
        <f>+IFERROR(VLOOKUP(A25,gerardito,3,0),0)</f>
        <v>3089581.17</v>
      </c>
      <c r="H25" s="29">
        <f t="shared" si="14"/>
        <v>0</v>
      </c>
      <c r="I25" s="29">
        <f t="shared" si="15"/>
        <v>0</v>
      </c>
      <c r="J25" s="29">
        <f t="shared" si="16"/>
        <v>0</v>
      </c>
      <c r="K25" s="29">
        <f t="shared" si="17"/>
        <v>0</v>
      </c>
      <c r="L25" s="29">
        <f t="shared" si="18"/>
        <v>0</v>
      </c>
      <c r="M25" s="29">
        <f t="shared" si="19"/>
        <v>0</v>
      </c>
      <c r="N25" s="29">
        <f t="shared" si="20"/>
        <v>0</v>
      </c>
      <c r="O25" s="29">
        <f t="shared" si="21"/>
        <v>0</v>
      </c>
      <c r="P25" s="29">
        <f t="shared" si="22"/>
        <v>0</v>
      </c>
      <c r="Q25" s="29">
        <f t="shared" si="23"/>
        <v>0</v>
      </c>
      <c r="R25" s="27">
        <f t="shared" si="2"/>
        <v>3089581.17</v>
      </c>
    </row>
    <row r="26" spans="1:18" x14ac:dyDescent="0.25">
      <c r="A26" t="str">
        <f t="shared" si="0"/>
        <v>2.3</v>
      </c>
      <c r="B26" s="20" t="s">
        <v>40</v>
      </c>
      <c r="C26" s="23">
        <f>SUM(C27:C34)</f>
        <v>424179898</v>
      </c>
      <c r="D26" s="23">
        <f t="shared" ref="D26:G26" si="24">SUM(D27:D34)</f>
        <v>0</v>
      </c>
      <c r="E26" s="23">
        <f t="shared" si="24"/>
        <v>0</v>
      </c>
      <c r="F26" s="23">
        <f t="shared" si="24"/>
        <v>1595910</v>
      </c>
      <c r="G26" s="23">
        <f t="shared" si="24"/>
        <v>11926564.140000001</v>
      </c>
      <c r="H26" s="25">
        <f t="shared" ref="H26:Q26" si="25">SUM(H27:H34)</f>
        <v>0</v>
      </c>
      <c r="I26" s="25">
        <f t="shared" si="25"/>
        <v>0</v>
      </c>
      <c r="J26" s="25">
        <f t="shared" si="25"/>
        <v>0</v>
      </c>
      <c r="K26" s="25">
        <f t="shared" si="25"/>
        <v>0</v>
      </c>
      <c r="L26" s="25">
        <f t="shared" si="25"/>
        <v>0</v>
      </c>
      <c r="M26" s="25">
        <f t="shared" si="25"/>
        <v>0</v>
      </c>
      <c r="N26" s="25">
        <f t="shared" si="25"/>
        <v>0</v>
      </c>
      <c r="O26" s="25">
        <f t="shared" si="25"/>
        <v>0</v>
      </c>
      <c r="P26" s="25">
        <f t="shared" si="25"/>
        <v>0</v>
      </c>
      <c r="Q26" s="25">
        <f t="shared" si="25"/>
        <v>0</v>
      </c>
      <c r="R26" s="23">
        <f t="shared" si="2"/>
        <v>13522474.140000001</v>
      </c>
    </row>
    <row r="27" spans="1:18" x14ac:dyDescent="0.25">
      <c r="A27" t="str">
        <f t="shared" si="0"/>
        <v>2.3.1</v>
      </c>
      <c r="B27" s="26" t="s">
        <v>41</v>
      </c>
      <c r="C27" s="27">
        <v>363420479</v>
      </c>
      <c r="D27" s="28">
        <v>0</v>
      </c>
      <c r="E27" s="28">
        <v>0</v>
      </c>
      <c r="F27" s="25">
        <v>0</v>
      </c>
      <c r="G27" s="29">
        <f>+IFERROR(VLOOKUP(A27,gerardito,3,0),0)</f>
        <v>4010170.52</v>
      </c>
      <c r="H27" s="29">
        <f t="shared" ref="H27:H42" si="26">+IFERROR(VLOOKUP(C27,gerardito,3,0),0)</f>
        <v>0</v>
      </c>
      <c r="I27" s="29">
        <f t="shared" ref="I27:I42" si="27">+IFERROR(VLOOKUP(D27,gerardito,3,0),0)</f>
        <v>0</v>
      </c>
      <c r="J27" s="29">
        <f t="shared" ref="J27:J42" si="28">+IFERROR(VLOOKUP(E27,gerardito,3,0),0)</f>
        <v>0</v>
      </c>
      <c r="K27" s="29">
        <f t="shared" ref="K27:K42" si="29">+IFERROR(VLOOKUP(F27,gerardito,3,0),0)</f>
        <v>0</v>
      </c>
      <c r="L27" s="29">
        <f t="shared" ref="L27:L42" si="30">+IFERROR(VLOOKUP(G27,gerardito,3,0),0)</f>
        <v>0</v>
      </c>
      <c r="M27" s="29">
        <f t="shared" ref="M27:M42" si="31">+IFERROR(VLOOKUP(H27,gerardito,3,0),0)</f>
        <v>0</v>
      </c>
      <c r="N27" s="29">
        <f t="shared" ref="N27:N42" si="32">+IFERROR(VLOOKUP(I27,gerardito,3,0),0)</f>
        <v>0</v>
      </c>
      <c r="O27" s="29">
        <f t="shared" ref="O27:O42" si="33">+IFERROR(VLOOKUP(J27,gerardito,3,0),0)</f>
        <v>0</v>
      </c>
      <c r="P27" s="29">
        <f t="shared" ref="P27:P42" si="34">+IFERROR(VLOOKUP(K27,gerardito,3,0),0)</f>
        <v>0</v>
      </c>
      <c r="Q27" s="29">
        <f t="shared" ref="Q27:Q42" si="35">+IFERROR(VLOOKUP(L27,gerardito,3,0),0)</f>
        <v>0</v>
      </c>
      <c r="R27" s="27">
        <f t="shared" si="2"/>
        <v>4010170.52</v>
      </c>
    </row>
    <row r="28" spans="1:18" x14ac:dyDescent="0.25">
      <c r="A28" t="str">
        <f t="shared" si="0"/>
        <v>2.3.2</v>
      </c>
      <c r="B28" s="26" t="s">
        <v>42</v>
      </c>
      <c r="C28" s="27">
        <v>4994600</v>
      </c>
      <c r="D28" s="28">
        <v>0</v>
      </c>
      <c r="E28" s="28">
        <v>0</v>
      </c>
      <c r="F28" s="25">
        <v>0</v>
      </c>
      <c r="G28" s="29">
        <f>+IFERROR(VLOOKUP(A28,gerardito,3,0),0)</f>
        <v>1838710.45</v>
      </c>
      <c r="H28" s="29">
        <f t="shared" si="26"/>
        <v>0</v>
      </c>
      <c r="I28" s="29">
        <f t="shared" si="27"/>
        <v>0</v>
      </c>
      <c r="J28" s="29">
        <f t="shared" si="28"/>
        <v>0</v>
      </c>
      <c r="K28" s="29">
        <f t="shared" si="29"/>
        <v>0</v>
      </c>
      <c r="L28" s="29">
        <f t="shared" si="30"/>
        <v>0</v>
      </c>
      <c r="M28" s="29">
        <f t="shared" si="31"/>
        <v>0</v>
      </c>
      <c r="N28" s="29">
        <f t="shared" si="32"/>
        <v>0</v>
      </c>
      <c r="O28" s="29">
        <f t="shared" si="33"/>
        <v>0</v>
      </c>
      <c r="P28" s="29">
        <f t="shared" si="34"/>
        <v>0</v>
      </c>
      <c r="Q28" s="29">
        <f t="shared" si="35"/>
        <v>0</v>
      </c>
      <c r="R28" s="27">
        <f t="shared" si="2"/>
        <v>1838710.45</v>
      </c>
    </row>
    <row r="29" spans="1:18" x14ac:dyDescent="0.25">
      <c r="A29" t="str">
        <f t="shared" si="0"/>
        <v>2.3.3</v>
      </c>
      <c r="B29" s="26" t="s">
        <v>43</v>
      </c>
      <c r="C29" s="27">
        <v>6084845</v>
      </c>
      <c r="D29" s="28">
        <v>0</v>
      </c>
      <c r="E29" s="28">
        <v>0</v>
      </c>
      <c r="F29" s="25">
        <v>0</v>
      </c>
      <c r="G29" s="29">
        <f>+IFERROR(VLOOKUP(A29,gerardito,3,0),0)</f>
        <v>1402190.63</v>
      </c>
      <c r="H29" s="29">
        <f t="shared" si="26"/>
        <v>0</v>
      </c>
      <c r="I29" s="29">
        <f t="shared" si="27"/>
        <v>0</v>
      </c>
      <c r="J29" s="29">
        <f t="shared" si="28"/>
        <v>0</v>
      </c>
      <c r="K29" s="29">
        <f t="shared" si="29"/>
        <v>0</v>
      </c>
      <c r="L29" s="29">
        <f t="shared" si="30"/>
        <v>0</v>
      </c>
      <c r="M29" s="29">
        <f t="shared" si="31"/>
        <v>0</v>
      </c>
      <c r="N29" s="29">
        <f t="shared" si="32"/>
        <v>0</v>
      </c>
      <c r="O29" s="29">
        <f t="shared" si="33"/>
        <v>0</v>
      </c>
      <c r="P29" s="29">
        <f t="shared" si="34"/>
        <v>0</v>
      </c>
      <c r="Q29" s="29">
        <f t="shared" si="35"/>
        <v>0</v>
      </c>
      <c r="R29" s="27">
        <f t="shared" si="2"/>
        <v>1402190.63</v>
      </c>
    </row>
    <row r="30" spans="1:18" x14ac:dyDescent="0.25">
      <c r="A30" t="str">
        <f t="shared" si="0"/>
        <v>2.3.4</v>
      </c>
      <c r="B30" s="26" t="s">
        <v>44</v>
      </c>
      <c r="C30" s="27">
        <v>100000</v>
      </c>
      <c r="D30" s="28">
        <v>0</v>
      </c>
      <c r="E30" s="28">
        <v>0</v>
      </c>
      <c r="F30" s="25">
        <v>0</v>
      </c>
      <c r="G30" s="29">
        <f>+IFERROR(VLOOKUP(A30,gerardito,3,0),0)</f>
        <v>0</v>
      </c>
      <c r="H30" s="29">
        <f t="shared" si="26"/>
        <v>0</v>
      </c>
      <c r="I30" s="29">
        <f t="shared" si="27"/>
        <v>0</v>
      </c>
      <c r="J30" s="29">
        <f t="shared" si="28"/>
        <v>0</v>
      </c>
      <c r="K30" s="29">
        <f t="shared" si="29"/>
        <v>0</v>
      </c>
      <c r="L30" s="29">
        <f t="shared" si="30"/>
        <v>0</v>
      </c>
      <c r="M30" s="29">
        <f t="shared" si="31"/>
        <v>0</v>
      </c>
      <c r="N30" s="29">
        <f t="shared" si="32"/>
        <v>0</v>
      </c>
      <c r="O30" s="29">
        <f t="shared" si="33"/>
        <v>0</v>
      </c>
      <c r="P30" s="29">
        <f t="shared" si="34"/>
        <v>0</v>
      </c>
      <c r="Q30" s="29">
        <f t="shared" si="35"/>
        <v>0</v>
      </c>
      <c r="R30" s="27">
        <f t="shared" si="2"/>
        <v>0</v>
      </c>
    </row>
    <row r="31" spans="1:18" x14ac:dyDescent="0.25">
      <c r="A31" t="str">
        <f t="shared" si="0"/>
        <v>2.3.5</v>
      </c>
      <c r="B31" s="26" t="s">
        <v>45</v>
      </c>
      <c r="C31" s="27">
        <v>1710000</v>
      </c>
      <c r="D31" s="28">
        <v>0</v>
      </c>
      <c r="E31" s="28">
        <v>0</v>
      </c>
      <c r="F31" s="25">
        <v>0</v>
      </c>
      <c r="G31" s="29">
        <f>+IFERROR(VLOOKUP(A31,gerardito,3,0),0)</f>
        <v>143700.4</v>
      </c>
      <c r="H31" s="29">
        <f t="shared" si="26"/>
        <v>0</v>
      </c>
      <c r="I31" s="29">
        <f t="shared" si="27"/>
        <v>0</v>
      </c>
      <c r="J31" s="29">
        <f t="shared" si="28"/>
        <v>0</v>
      </c>
      <c r="K31" s="29">
        <f t="shared" si="29"/>
        <v>0</v>
      </c>
      <c r="L31" s="29">
        <f t="shared" si="30"/>
        <v>0</v>
      </c>
      <c r="M31" s="29">
        <f t="shared" si="31"/>
        <v>0</v>
      </c>
      <c r="N31" s="29">
        <f t="shared" si="32"/>
        <v>0</v>
      </c>
      <c r="O31" s="29">
        <f t="shared" si="33"/>
        <v>0</v>
      </c>
      <c r="P31" s="29">
        <f t="shared" si="34"/>
        <v>0</v>
      </c>
      <c r="Q31" s="29">
        <f t="shared" si="35"/>
        <v>0</v>
      </c>
      <c r="R31" s="27">
        <f t="shared" si="2"/>
        <v>143700.4</v>
      </c>
    </row>
    <row r="32" spans="1:18" ht="25.5" x14ac:dyDescent="0.25">
      <c r="A32" t="str">
        <f t="shared" si="0"/>
        <v>2.3.6</v>
      </c>
      <c r="B32" s="26" t="s">
        <v>46</v>
      </c>
      <c r="C32" s="27">
        <v>600000</v>
      </c>
      <c r="D32" s="28">
        <v>0</v>
      </c>
      <c r="E32" s="28">
        <v>0</v>
      </c>
      <c r="F32" s="25">
        <v>0</v>
      </c>
      <c r="G32" s="29">
        <f>+IFERROR(VLOOKUP(A32,gerardito,3,0),0)</f>
        <v>625.4</v>
      </c>
      <c r="H32" s="29">
        <f t="shared" si="26"/>
        <v>0</v>
      </c>
      <c r="I32" s="29">
        <f t="shared" si="27"/>
        <v>0</v>
      </c>
      <c r="J32" s="29">
        <f t="shared" si="28"/>
        <v>0</v>
      </c>
      <c r="K32" s="29">
        <f t="shared" si="29"/>
        <v>0</v>
      </c>
      <c r="L32" s="29">
        <f t="shared" si="30"/>
        <v>0</v>
      </c>
      <c r="M32" s="29">
        <f t="shared" si="31"/>
        <v>0</v>
      </c>
      <c r="N32" s="29">
        <f t="shared" si="32"/>
        <v>0</v>
      </c>
      <c r="O32" s="29">
        <f t="shared" si="33"/>
        <v>0</v>
      </c>
      <c r="P32" s="29">
        <f t="shared" si="34"/>
        <v>0</v>
      </c>
      <c r="Q32" s="29">
        <f t="shared" si="35"/>
        <v>0</v>
      </c>
      <c r="R32" s="27">
        <f t="shared" si="2"/>
        <v>625.4</v>
      </c>
    </row>
    <row r="33" spans="1:18" ht="25.5" x14ac:dyDescent="0.25">
      <c r="A33" t="str">
        <f t="shared" si="0"/>
        <v>2.3.7</v>
      </c>
      <c r="B33" s="26" t="s">
        <v>47</v>
      </c>
      <c r="C33" s="27">
        <v>34041720</v>
      </c>
      <c r="D33" s="28">
        <v>0</v>
      </c>
      <c r="E33" s="28">
        <v>0</v>
      </c>
      <c r="F33" s="29">
        <v>1595910</v>
      </c>
      <c r="G33" s="29">
        <f>+IFERROR(VLOOKUP(A33,gerardito,3,0),0)</f>
        <v>1226411.3600000001</v>
      </c>
      <c r="H33" s="29">
        <f t="shared" si="26"/>
        <v>0</v>
      </c>
      <c r="I33" s="29">
        <f t="shared" si="27"/>
        <v>0</v>
      </c>
      <c r="J33" s="29">
        <f t="shared" si="28"/>
        <v>0</v>
      </c>
      <c r="K33" s="29">
        <f t="shared" si="29"/>
        <v>0</v>
      </c>
      <c r="L33" s="29">
        <f t="shared" si="30"/>
        <v>0</v>
      </c>
      <c r="M33" s="29">
        <f t="shared" si="31"/>
        <v>0</v>
      </c>
      <c r="N33" s="29">
        <f t="shared" si="32"/>
        <v>0</v>
      </c>
      <c r="O33" s="29">
        <f t="shared" si="33"/>
        <v>0</v>
      </c>
      <c r="P33" s="29">
        <f t="shared" si="34"/>
        <v>0</v>
      </c>
      <c r="Q33" s="29">
        <f t="shared" si="35"/>
        <v>0</v>
      </c>
      <c r="R33" s="27">
        <f t="shared" si="2"/>
        <v>2822321.3600000003</v>
      </c>
    </row>
    <row r="34" spans="1:18" x14ac:dyDescent="0.25">
      <c r="A34" t="str">
        <f t="shared" si="0"/>
        <v>2.3.9</v>
      </c>
      <c r="B34" s="26" t="s">
        <v>48</v>
      </c>
      <c r="C34" s="27">
        <v>13228254</v>
      </c>
      <c r="D34" s="28">
        <v>0</v>
      </c>
      <c r="E34" s="28">
        <v>0</v>
      </c>
      <c r="F34" s="25">
        <v>0</v>
      </c>
      <c r="G34" s="29">
        <f>+IFERROR(VLOOKUP(A34,gerardito,3,0),0)</f>
        <v>3304755.38</v>
      </c>
      <c r="H34" s="29">
        <f t="shared" si="26"/>
        <v>0</v>
      </c>
      <c r="I34" s="29">
        <f t="shared" si="27"/>
        <v>0</v>
      </c>
      <c r="J34" s="29">
        <f t="shared" si="28"/>
        <v>0</v>
      </c>
      <c r="K34" s="29">
        <f t="shared" si="29"/>
        <v>0</v>
      </c>
      <c r="L34" s="29">
        <f t="shared" si="30"/>
        <v>0</v>
      </c>
      <c r="M34" s="29">
        <f t="shared" si="31"/>
        <v>0</v>
      </c>
      <c r="N34" s="29">
        <f t="shared" si="32"/>
        <v>0</v>
      </c>
      <c r="O34" s="29">
        <f t="shared" si="33"/>
        <v>0</v>
      </c>
      <c r="P34" s="29">
        <f t="shared" si="34"/>
        <v>0</v>
      </c>
      <c r="Q34" s="29">
        <f t="shared" si="35"/>
        <v>0</v>
      </c>
      <c r="R34" s="27">
        <f t="shared" si="2"/>
        <v>3304755.38</v>
      </c>
    </row>
    <row r="35" spans="1:18" x14ac:dyDescent="0.25">
      <c r="A35" t="str">
        <f t="shared" si="0"/>
        <v>2.4</v>
      </c>
      <c r="B35" s="20" t="s">
        <v>49</v>
      </c>
      <c r="C35" s="23">
        <f>SUM(C36:C43)</f>
        <v>355500000</v>
      </c>
      <c r="D35" s="23">
        <f t="shared" ref="D35:G35" si="36">SUM(D36:D43)</f>
        <v>0</v>
      </c>
      <c r="E35" s="23">
        <f t="shared" si="36"/>
        <v>0</v>
      </c>
      <c r="F35" s="23">
        <f t="shared" si="36"/>
        <v>9248500</v>
      </c>
      <c r="G35" s="23">
        <f t="shared" si="36"/>
        <v>14312000</v>
      </c>
      <c r="H35" s="25">
        <f t="shared" ref="H35:Q35" si="37">SUM(H36:H43)</f>
        <v>0</v>
      </c>
      <c r="I35" s="25">
        <f t="shared" si="37"/>
        <v>0</v>
      </c>
      <c r="J35" s="25">
        <f t="shared" si="37"/>
        <v>0</v>
      </c>
      <c r="K35" s="25">
        <f t="shared" si="37"/>
        <v>0</v>
      </c>
      <c r="L35" s="25">
        <f t="shared" si="37"/>
        <v>0</v>
      </c>
      <c r="M35" s="25">
        <f t="shared" si="37"/>
        <v>0</v>
      </c>
      <c r="N35" s="25">
        <f t="shared" si="37"/>
        <v>0</v>
      </c>
      <c r="O35" s="25">
        <f t="shared" si="37"/>
        <v>0</v>
      </c>
      <c r="P35" s="25">
        <f t="shared" si="37"/>
        <v>0</v>
      </c>
      <c r="Q35" s="25">
        <f t="shared" si="37"/>
        <v>0</v>
      </c>
      <c r="R35" s="23">
        <f t="shared" si="2"/>
        <v>23560500</v>
      </c>
    </row>
    <row r="36" spans="1:18" ht="25.5" x14ac:dyDescent="0.25">
      <c r="A36" t="str">
        <f t="shared" si="0"/>
        <v>2.4.1</v>
      </c>
      <c r="B36" s="26" t="s">
        <v>50</v>
      </c>
      <c r="C36" s="27">
        <v>355500000</v>
      </c>
      <c r="D36" s="28">
        <v>0</v>
      </c>
      <c r="E36" s="28">
        <v>0</v>
      </c>
      <c r="F36" s="29">
        <v>9248500</v>
      </c>
      <c r="G36" s="29">
        <f>+IFERROR(VLOOKUP(A36,gerardito,3,0),0)</f>
        <v>14312000</v>
      </c>
      <c r="H36" s="29">
        <f t="shared" ref="H36:H51" si="38">+IFERROR(VLOOKUP(C36,gerardito,3,0),0)</f>
        <v>0</v>
      </c>
      <c r="I36" s="29">
        <f t="shared" ref="I36:I51" si="39">+IFERROR(VLOOKUP(D36,gerardito,3,0),0)</f>
        <v>0</v>
      </c>
      <c r="J36" s="29">
        <f t="shared" ref="J36:J51" si="40">+IFERROR(VLOOKUP(E36,gerardito,3,0),0)</f>
        <v>0</v>
      </c>
      <c r="K36" s="29">
        <f t="shared" ref="K36:K51" si="41">+IFERROR(VLOOKUP(F36,gerardito,3,0),0)</f>
        <v>0</v>
      </c>
      <c r="L36" s="29">
        <f t="shared" ref="L36:L51" si="42">+IFERROR(VLOOKUP(G36,gerardito,3,0),0)</f>
        <v>0</v>
      </c>
      <c r="M36" s="29">
        <f t="shared" ref="M36:M51" si="43">+IFERROR(VLOOKUP(H36,gerardito,3,0),0)</f>
        <v>0</v>
      </c>
      <c r="N36" s="29">
        <f t="shared" ref="N36:N51" si="44">+IFERROR(VLOOKUP(I36,gerardito,3,0),0)</f>
        <v>0</v>
      </c>
      <c r="O36" s="29">
        <f t="shared" ref="O36:O51" si="45">+IFERROR(VLOOKUP(J36,gerardito,3,0),0)</f>
        <v>0</v>
      </c>
      <c r="P36" s="29">
        <f t="shared" ref="P36:P51" si="46">+IFERROR(VLOOKUP(K36,gerardito,3,0),0)</f>
        <v>0</v>
      </c>
      <c r="Q36" s="29">
        <f t="shared" ref="Q36:Q51" si="47">+IFERROR(VLOOKUP(L36,gerardito,3,0),0)</f>
        <v>0</v>
      </c>
      <c r="R36" s="27">
        <f t="shared" si="2"/>
        <v>23560500</v>
      </c>
    </row>
    <row r="37" spans="1:18" ht="25.5" x14ac:dyDescent="0.25">
      <c r="A37" t="str">
        <f t="shared" si="0"/>
        <v>2.4.2</v>
      </c>
      <c r="B37" s="26" t="s">
        <v>51</v>
      </c>
      <c r="C37" s="27">
        <v>0</v>
      </c>
      <c r="D37" s="28">
        <v>0</v>
      </c>
      <c r="E37" s="28">
        <v>0</v>
      </c>
      <c r="F37" s="29">
        <v>0</v>
      </c>
      <c r="G37" s="29">
        <f>+IFERROR(VLOOKUP(A37,gerardito,3,0),0)</f>
        <v>0</v>
      </c>
      <c r="H37" s="29">
        <f t="shared" si="38"/>
        <v>0</v>
      </c>
      <c r="I37" s="29">
        <f t="shared" si="39"/>
        <v>0</v>
      </c>
      <c r="J37" s="29">
        <f t="shared" si="40"/>
        <v>0</v>
      </c>
      <c r="K37" s="29">
        <f t="shared" si="41"/>
        <v>0</v>
      </c>
      <c r="L37" s="29">
        <f t="shared" si="42"/>
        <v>0</v>
      </c>
      <c r="M37" s="29">
        <f t="shared" si="43"/>
        <v>0</v>
      </c>
      <c r="N37" s="29">
        <f t="shared" si="44"/>
        <v>0</v>
      </c>
      <c r="O37" s="29">
        <f t="shared" si="45"/>
        <v>0</v>
      </c>
      <c r="P37" s="29">
        <f t="shared" si="46"/>
        <v>0</v>
      </c>
      <c r="Q37" s="29">
        <f t="shared" si="47"/>
        <v>0</v>
      </c>
      <c r="R37" s="27">
        <f t="shared" si="2"/>
        <v>0</v>
      </c>
    </row>
    <row r="38" spans="1:18" ht="25.5" x14ac:dyDescent="0.25">
      <c r="A38" t="str">
        <f t="shared" si="0"/>
        <v>2.4.3</v>
      </c>
      <c r="B38" s="26" t="s">
        <v>52</v>
      </c>
      <c r="C38" s="27">
        <v>0</v>
      </c>
      <c r="D38" s="28">
        <v>0</v>
      </c>
      <c r="E38" s="28">
        <v>0</v>
      </c>
      <c r="F38" s="29">
        <v>0</v>
      </c>
      <c r="G38" s="29">
        <f>+IFERROR(VLOOKUP(A38,gerardito,3,0),0)</f>
        <v>0</v>
      </c>
      <c r="H38" s="29">
        <f t="shared" si="38"/>
        <v>0</v>
      </c>
      <c r="I38" s="29">
        <f t="shared" si="39"/>
        <v>0</v>
      </c>
      <c r="J38" s="29">
        <f t="shared" si="40"/>
        <v>0</v>
      </c>
      <c r="K38" s="29">
        <f t="shared" si="41"/>
        <v>0</v>
      </c>
      <c r="L38" s="29">
        <f t="shared" si="42"/>
        <v>0</v>
      </c>
      <c r="M38" s="29">
        <f t="shared" si="43"/>
        <v>0</v>
      </c>
      <c r="N38" s="29">
        <f t="shared" si="44"/>
        <v>0</v>
      </c>
      <c r="O38" s="29">
        <f t="shared" si="45"/>
        <v>0</v>
      </c>
      <c r="P38" s="29">
        <f t="shared" si="46"/>
        <v>0</v>
      </c>
      <c r="Q38" s="29">
        <f t="shared" si="47"/>
        <v>0</v>
      </c>
      <c r="R38" s="27">
        <f t="shared" si="2"/>
        <v>0</v>
      </c>
    </row>
    <row r="39" spans="1:18" ht="25.5" x14ac:dyDescent="0.25">
      <c r="A39" t="str">
        <f t="shared" si="0"/>
        <v>2.4.4</v>
      </c>
      <c r="B39" s="26" t="s">
        <v>53</v>
      </c>
      <c r="C39" s="27">
        <v>0</v>
      </c>
      <c r="D39" s="28">
        <v>0</v>
      </c>
      <c r="E39" s="28">
        <v>0</v>
      </c>
      <c r="F39" s="29">
        <v>0</v>
      </c>
      <c r="G39" s="29">
        <f>+IFERROR(VLOOKUP(A39,gerardito,3,0),0)</f>
        <v>0</v>
      </c>
      <c r="H39" s="29">
        <f t="shared" si="38"/>
        <v>0</v>
      </c>
      <c r="I39" s="29">
        <f t="shared" si="39"/>
        <v>0</v>
      </c>
      <c r="J39" s="29">
        <f t="shared" si="40"/>
        <v>0</v>
      </c>
      <c r="K39" s="29">
        <f t="shared" si="41"/>
        <v>0</v>
      </c>
      <c r="L39" s="29">
        <f t="shared" si="42"/>
        <v>0</v>
      </c>
      <c r="M39" s="29">
        <f t="shared" si="43"/>
        <v>0</v>
      </c>
      <c r="N39" s="29">
        <f t="shared" si="44"/>
        <v>0</v>
      </c>
      <c r="O39" s="29">
        <f t="shared" si="45"/>
        <v>0</v>
      </c>
      <c r="P39" s="29">
        <f t="shared" si="46"/>
        <v>0</v>
      </c>
      <c r="Q39" s="29">
        <f t="shared" si="47"/>
        <v>0</v>
      </c>
      <c r="R39" s="27">
        <f t="shared" si="2"/>
        <v>0</v>
      </c>
    </row>
    <row r="40" spans="1:18" ht="25.5" x14ac:dyDescent="0.25">
      <c r="A40" t="str">
        <f t="shared" si="0"/>
        <v>2.4.5</v>
      </c>
      <c r="B40" s="26" t="s">
        <v>54</v>
      </c>
      <c r="C40" s="27">
        <v>0</v>
      </c>
      <c r="D40" s="28">
        <v>0</v>
      </c>
      <c r="E40" s="28">
        <v>0</v>
      </c>
      <c r="F40" s="29">
        <v>0</v>
      </c>
      <c r="G40" s="29">
        <f>+IFERROR(VLOOKUP(A40,gerardito,3,0),0)</f>
        <v>0</v>
      </c>
      <c r="H40" s="29">
        <f t="shared" si="38"/>
        <v>0</v>
      </c>
      <c r="I40" s="29">
        <f t="shared" si="39"/>
        <v>0</v>
      </c>
      <c r="J40" s="29">
        <f t="shared" si="40"/>
        <v>0</v>
      </c>
      <c r="K40" s="29">
        <f t="shared" si="41"/>
        <v>0</v>
      </c>
      <c r="L40" s="29">
        <f t="shared" si="42"/>
        <v>0</v>
      </c>
      <c r="M40" s="29">
        <f t="shared" si="43"/>
        <v>0</v>
      </c>
      <c r="N40" s="29">
        <f t="shared" si="44"/>
        <v>0</v>
      </c>
      <c r="O40" s="29">
        <f t="shared" si="45"/>
        <v>0</v>
      </c>
      <c r="P40" s="29">
        <f t="shared" si="46"/>
        <v>0</v>
      </c>
      <c r="Q40" s="29">
        <f t="shared" si="47"/>
        <v>0</v>
      </c>
      <c r="R40" s="27">
        <f t="shared" si="2"/>
        <v>0</v>
      </c>
    </row>
    <row r="41" spans="1:18" x14ac:dyDescent="0.25">
      <c r="A41" t="str">
        <f t="shared" si="0"/>
        <v>2.4.6</v>
      </c>
      <c r="B41" s="26" t="s">
        <v>55</v>
      </c>
      <c r="C41" s="27">
        <v>0</v>
      </c>
      <c r="D41" s="28">
        <v>0</v>
      </c>
      <c r="E41" s="28">
        <v>0</v>
      </c>
      <c r="F41" s="29">
        <v>0</v>
      </c>
      <c r="G41" s="29">
        <f>+IFERROR(VLOOKUP(A41,gerardito,3,0),0)</f>
        <v>0</v>
      </c>
      <c r="H41" s="29">
        <f t="shared" si="38"/>
        <v>0</v>
      </c>
      <c r="I41" s="29">
        <f t="shared" si="39"/>
        <v>0</v>
      </c>
      <c r="J41" s="29">
        <f t="shared" si="40"/>
        <v>0</v>
      </c>
      <c r="K41" s="29">
        <f t="shared" si="41"/>
        <v>0</v>
      </c>
      <c r="L41" s="29">
        <f t="shared" si="42"/>
        <v>0</v>
      </c>
      <c r="M41" s="29">
        <f t="shared" si="43"/>
        <v>0</v>
      </c>
      <c r="N41" s="29">
        <f t="shared" si="44"/>
        <v>0</v>
      </c>
      <c r="O41" s="29">
        <f t="shared" si="45"/>
        <v>0</v>
      </c>
      <c r="P41" s="29">
        <f t="shared" si="46"/>
        <v>0</v>
      </c>
      <c r="Q41" s="29">
        <f t="shared" si="47"/>
        <v>0</v>
      </c>
      <c r="R41" s="27">
        <f t="shared" si="2"/>
        <v>0</v>
      </c>
    </row>
    <row r="42" spans="1:18" ht="25.5" x14ac:dyDescent="0.25">
      <c r="A42" t="str">
        <f t="shared" si="0"/>
        <v>2.4.7</v>
      </c>
      <c r="B42" s="26" t="s">
        <v>56</v>
      </c>
      <c r="C42" s="27">
        <v>0</v>
      </c>
      <c r="D42" s="28">
        <v>0</v>
      </c>
      <c r="E42" s="28">
        <v>0</v>
      </c>
      <c r="F42" s="29">
        <v>0</v>
      </c>
      <c r="G42" s="29">
        <f>+IFERROR(VLOOKUP(A42,gerardito,3,0),0)</f>
        <v>0</v>
      </c>
      <c r="H42" s="29">
        <f t="shared" si="38"/>
        <v>0</v>
      </c>
      <c r="I42" s="29">
        <f t="shared" si="39"/>
        <v>0</v>
      </c>
      <c r="J42" s="29">
        <f t="shared" si="40"/>
        <v>0</v>
      </c>
      <c r="K42" s="29">
        <f t="shared" si="41"/>
        <v>0</v>
      </c>
      <c r="L42" s="29">
        <f t="shared" si="42"/>
        <v>0</v>
      </c>
      <c r="M42" s="29">
        <f t="shared" si="43"/>
        <v>0</v>
      </c>
      <c r="N42" s="29">
        <f t="shared" si="44"/>
        <v>0</v>
      </c>
      <c r="O42" s="29">
        <f t="shared" si="45"/>
        <v>0</v>
      </c>
      <c r="P42" s="29">
        <f t="shared" si="46"/>
        <v>0</v>
      </c>
      <c r="Q42" s="29">
        <f t="shared" si="47"/>
        <v>0</v>
      </c>
      <c r="R42" s="27">
        <f t="shared" si="2"/>
        <v>0</v>
      </c>
    </row>
    <row r="43" spans="1:18" ht="25.5" x14ac:dyDescent="0.25">
      <c r="A43" t="str">
        <f t="shared" si="0"/>
        <v>2.4.9</v>
      </c>
      <c r="B43" s="26" t="s">
        <v>57</v>
      </c>
      <c r="C43" s="27">
        <v>0</v>
      </c>
      <c r="D43" s="28">
        <v>0</v>
      </c>
      <c r="E43" s="28">
        <v>0</v>
      </c>
      <c r="F43" s="29">
        <v>0</v>
      </c>
      <c r="G43" s="29">
        <f>+IFERROR(VLOOKUP(A43,gerardito,3,0),0)</f>
        <v>0</v>
      </c>
      <c r="H43" s="29">
        <f t="shared" si="38"/>
        <v>0</v>
      </c>
      <c r="I43" s="29">
        <f t="shared" si="39"/>
        <v>0</v>
      </c>
      <c r="J43" s="29">
        <f t="shared" si="40"/>
        <v>0</v>
      </c>
      <c r="K43" s="29">
        <f t="shared" si="41"/>
        <v>0</v>
      </c>
      <c r="L43" s="29">
        <f t="shared" si="42"/>
        <v>0</v>
      </c>
      <c r="M43" s="29">
        <f t="shared" si="43"/>
        <v>0</v>
      </c>
      <c r="N43" s="29">
        <f t="shared" si="44"/>
        <v>0</v>
      </c>
      <c r="O43" s="29">
        <f t="shared" si="45"/>
        <v>0</v>
      </c>
      <c r="P43" s="29">
        <f t="shared" si="46"/>
        <v>0</v>
      </c>
      <c r="Q43" s="29">
        <f t="shared" si="47"/>
        <v>0</v>
      </c>
      <c r="R43" s="27">
        <f t="shared" si="2"/>
        <v>0</v>
      </c>
    </row>
    <row r="44" spans="1:18" x14ac:dyDescent="0.25">
      <c r="A44" t="str">
        <f t="shared" si="0"/>
        <v>2.5</v>
      </c>
      <c r="B44" s="20" t="s">
        <v>58</v>
      </c>
      <c r="C44" s="23"/>
      <c r="D44" s="24">
        <v>0</v>
      </c>
      <c r="E44" s="24">
        <v>0</v>
      </c>
      <c r="F44" s="29">
        <v>0</v>
      </c>
      <c r="G44" s="29">
        <f>+IFERROR(VLOOKUP(A44,gerardito,3,0),0)</f>
        <v>0</v>
      </c>
      <c r="H44" s="29">
        <f t="shared" si="38"/>
        <v>0</v>
      </c>
      <c r="I44" s="29">
        <f t="shared" si="39"/>
        <v>0</v>
      </c>
      <c r="J44" s="29">
        <f t="shared" si="40"/>
        <v>0</v>
      </c>
      <c r="K44" s="29">
        <f t="shared" si="41"/>
        <v>0</v>
      </c>
      <c r="L44" s="29">
        <f t="shared" si="42"/>
        <v>0</v>
      </c>
      <c r="M44" s="29">
        <f t="shared" si="43"/>
        <v>0</v>
      </c>
      <c r="N44" s="29">
        <f t="shared" si="44"/>
        <v>0</v>
      </c>
      <c r="O44" s="29">
        <f t="shared" si="45"/>
        <v>0</v>
      </c>
      <c r="P44" s="29">
        <f t="shared" si="46"/>
        <v>0</v>
      </c>
      <c r="Q44" s="29">
        <f t="shared" si="47"/>
        <v>0</v>
      </c>
      <c r="R44" s="27">
        <f t="shared" si="2"/>
        <v>0</v>
      </c>
    </row>
    <row r="45" spans="1:18" ht="25.5" x14ac:dyDescent="0.25">
      <c r="A45" t="str">
        <f t="shared" si="0"/>
        <v>2.5.1</v>
      </c>
      <c r="B45" s="26" t="s">
        <v>59</v>
      </c>
      <c r="C45" s="27"/>
      <c r="D45" s="28">
        <v>0</v>
      </c>
      <c r="E45" s="28">
        <v>0</v>
      </c>
      <c r="F45" s="29">
        <v>0</v>
      </c>
      <c r="G45" s="29">
        <f>+IFERROR(VLOOKUP(A45,gerardito,3,0),0)</f>
        <v>0</v>
      </c>
      <c r="H45" s="29">
        <f t="shared" si="38"/>
        <v>0</v>
      </c>
      <c r="I45" s="29">
        <f t="shared" si="39"/>
        <v>0</v>
      </c>
      <c r="J45" s="29">
        <f t="shared" si="40"/>
        <v>0</v>
      </c>
      <c r="K45" s="29">
        <f t="shared" si="41"/>
        <v>0</v>
      </c>
      <c r="L45" s="29">
        <f t="shared" si="42"/>
        <v>0</v>
      </c>
      <c r="M45" s="29">
        <f t="shared" si="43"/>
        <v>0</v>
      </c>
      <c r="N45" s="29">
        <f t="shared" si="44"/>
        <v>0</v>
      </c>
      <c r="O45" s="29">
        <f t="shared" si="45"/>
        <v>0</v>
      </c>
      <c r="P45" s="29">
        <f t="shared" si="46"/>
        <v>0</v>
      </c>
      <c r="Q45" s="29">
        <f t="shared" si="47"/>
        <v>0</v>
      </c>
      <c r="R45" s="27">
        <f t="shared" si="2"/>
        <v>0</v>
      </c>
    </row>
    <row r="46" spans="1:18" ht="25.5" x14ac:dyDescent="0.25">
      <c r="A46" t="str">
        <f t="shared" si="0"/>
        <v>2.5.2</v>
      </c>
      <c r="B46" s="26" t="s">
        <v>60</v>
      </c>
      <c r="C46" s="27"/>
      <c r="D46" s="28">
        <v>0</v>
      </c>
      <c r="E46" s="28">
        <v>0</v>
      </c>
      <c r="F46" s="29">
        <v>0</v>
      </c>
      <c r="G46" s="29">
        <f>+IFERROR(VLOOKUP(A46,gerardito,3,0),0)</f>
        <v>0</v>
      </c>
      <c r="H46" s="29">
        <f t="shared" si="38"/>
        <v>0</v>
      </c>
      <c r="I46" s="29">
        <f t="shared" si="39"/>
        <v>0</v>
      </c>
      <c r="J46" s="29">
        <f t="shared" si="40"/>
        <v>0</v>
      </c>
      <c r="K46" s="29">
        <f t="shared" si="41"/>
        <v>0</v>
      </c>
      <c r="L46" s="29">
        <f t="shared" si="42"/>
        <v>0</v>
      </c>
      <c r="M46" s="29">
        <f t="shared" si="43"/>
        <v>0</v>
      </c>
      <c r="N46" s="29">
        <f t="shared" si="44"/>
        <v>0</v>
      </c>
      <c r="O46" s="29">
        <f t="shared" si="45"/>
        <v>0</v>
      </c>
      <c r="P46" s="29">
        <f t="shared" si="46"/>
        <v>0</v>
      </c>
      <c r="Q46" s="29">
        <f t="shared" si="47"/>
        <v>0</v>
      </c>
      <c r="R46" s="27">
        <f t="shared" si="2"/>
        <v>0</v>
      </c>
    </row>
    <row r="47" spans="1:18" ht="25.5" x14ac:dyDescent="0.25">
      <c r="A47" t="str">
        <f t="shared" si="0"/>
        <v>2.5.3</v>
      </c>
      <c r="B47" s="26" t="s">
        <v>61</v>
      </c>
      <c r="C47" s="27"/>
      <c r="D47" s="28">
        <v>0</v>
      </c>
      <c r="E47" s="28">
        <v>0</v>
      </c>
      <c r="F47" s="29">
        <v>0</v>
      </c>
      <c r="G47" s="29">
        <f>+IFERROR(VLOOKUP(A47,gerardito,3,0),0)</f>
        <v>0</v>
      </c>
      <c r="H47" s="29">
        <f t="shared" si="38"/>
        <v>0</v>
      </c>
      <c r="I47" s="29">
        <f t="shared" si="39"/>
        <v>0</v>
      </c>
      <c r="J47" s="29">
        <f t="shared" si="40"/>
        <v>0</v>
      </c>
      <c r="K47" s="29">
        <f t="shared" si="41"/>
        <v>0</v>
      </c>
      <c r="L47" s="29">
        <f t="shared" si="42"/>
        <v>0</v>
      </c>
      <c r="M47" s="29">
        <f t="shared" si="43"/>
        <v>0</v>
      </c>
      <c r="N47" s="29">
        <f t="shared" si="44"/>
        <v>0</v>
      </c>
      <c r="O47" s="29">
        <f t="shared" si="45"/>
        <v>0</v>
      </c>
      <c r="P47" s="29">
        <f t="shared" si="46"/>
        <v>0</v>
      </c>
      <c r="Q47" s="29">
        <f t="shared" si="47"/>
        <v>0</v>
      </c>
      <c r="R47" s="27">
        <f t="shared" si="2"/>
        <v>0</v>
      </c>
    </row>
    <row r="48" spans="1:18" ht="25.5" x14ac:dyDescent="0.25">
      <c r="A48" t="str">
        <f t="shared" si="0"/>
        <v>2.5.4</v>
      </c>
      <c r="B48" s="26" t="s">
        <v>62</v>
      </c>
      <c r="C48" s="27"/>
      <c r="D48" s="28">
        <v>0</v>
      </c>
      <c r="E48" s="28">
        <v>0</v>
      </c>
      <c r="F48" s="29">
        <v>0</v>
      </c>
      <c r="G48" s="29">
        <f>+IFERROR(VLOOKUP(A48,gerardito,3,0),0)</f>
        <v>0</v>
      </c>
      <c r="H48" s="29">
        <f t="shared" si="38"/>
        <v>0</v>
      </c>
      <c r="I48" s="29">
        <f t="shared" si="39"/>
        <v>0</v>
      </c>
      <c r="J48" s="29">
        <f t="shared" si="40"/>
        <v>0</v>
      </c>
      <c r="K48" s="29">
        <f t="shared" si="41"/>
        <v>0</v>
      </c>
      <c r="L48" s="29">
        <f t="shared" si="42"/>
        <v>0</v>
      </c>
      <c r="M48" s="29">
        <f t="shared" si="43"/>
        <v>0</v>
      </c>
      <c r="N48" s="29">
        <f t="shared" si="44"/>
        <v>0</v>
      </c>
      <c r="O48" s="29">
        <f t="shared" si="45"/>
        <v>0</v>
      </c>
      <c r="P48" s="29">
        <f t="shared" si="46"/>
        <v>0</v>
      </c>
      <c r="Q48" s="29">
        <f t="shared" si="47"/>
        <v>0</v>
      </c>
      <c r="R48" s="27">
        <f t="shared" si="2"/>
        <v>0</v>
      </c>
    </row>
    <row r="49" spans="1:18" ht="25.5" x14ac:dyDescent="0.25">
      <c r="A49" t="str">
        <f t="shared" si="0"/>
        <v>2.5.6</v>
      </c>
      <c r="B49" s="26" t="s">
        <v>63</v>
      </c>
      <c r="C49" s="27"/>
      <c r="D49" s="28">
        <v>0</v>
      </c>
      <c r="E49" s="28">
        <v>0</v>
      </c>
      <c r="F49" s="29">
        <v>0</v>
      </c>
      <c r="G49" s="29">
        <f>+IFERROR(VLOOKUP(A49,gerardito,3,0),0)</f>
        <v>0</v>
      </c>
      <c r="H49" s="29">
        <f t="shared" si="38"/>
        <v>0</v>
      </c>
      <c r="I49" s="29">
        <f t="shared" si="39"/>
        <v>0</v>
      </c>
      <c r="J49" s="29">
        <f t="shared" si="40"/>
        <v>0</v>
      </c>
      <c r="K49" s="29">
        <f t="shared" si="41"/>
        <v>0</v>
      </c>
      <c r="L49" s="29">
        <f t="shared" si="42"/>
        <v>0</v>
      </c>
      <c r="M49" s="29">
        <f t="shared" si="43"/>
        <v>0</v>
      </c>
      <c r="N49" s="29">
        <f t="shared" si="44"/>
        <v>0</v>
      </c>
      <c r="O49" s="29">
        <f t="shared" si="45"/>
        <v>0</v>
      </c>
      <c r="P49" s="29">
        <f t="shared" si="46"/>
        <v>0</v>
      </c>
      <c r="Q49" s="29">
        <f t="shared" si="47"/>
        <v>0</v>
      </c>
      <c r="R49" s="27">
        <f t="shared" si="2"/>
        <v>0</v>
      </c>
    </row>
    <row r="50" spans="1:18" ht="25.5" x14ac:dyDescent="0.25">
      <c r="A50" t="str">
        <f t="shared" si="0"/>
        <v>2.5.9</v>
      </c>
      <c r="B50" s="26" t="s">
        <v>64</v>
      </c>
      <c r="C50" s="27"/>
      <c r="D50" s="28">
        <v>0</v>
      </c>
      <c r="E50" s="28">
        <v>0</v>
      </c>
      <c r="F50" s="29">
        <v>0</v>
      </c>
      <c r="G50" s="29">
        <f>+IFERROR(VLOOKUP(A50,gerardito,3,0),0)</f>
        <v>0</v>
      </c>
      <c r="H50" s="29">
        <f t="shared" si="38"/>
        <v>0</v>
      </c>
      <c r="I50" s="29">
        <f t="shared" si="39"/>
        <v>0</v>
      </c>
      <c r="J50" s="29">
        <f t="shared" si="40"/>
        <v>0</v>
      </c>
      <c r="K50" s="29">
        <f t="shared" si="41"/>
        <v>0</v>
      </c>
      <c r="L50" s="29">
        <f t="shared" si="42"/>
        <v>0</v>
      </c>
      <c r="M50" s="29">
        <f t="shared" si="43"/>
        <v>0</v>
      </c>
      <c r="N50" s="29">
        <f t="shared" si="44"/>
        <v>0</v>
      </c>
      <c r="O50" s="29">
        <f t="shared" si="45"/>
        <v>0</v>
      </c>
      <c r="P50" s="29">
        <f t="shared" si="46"/>
        <v>0</v>
      </c>
      <c r="Q50" s="29">
        <f t="shared" si="47"/>
        <v>0</v>
      </c>
      <c r="R50" s="27">
        <f t="shared" si="2"/>
        <v>0</v>
      </c>
    </row>
    <row r="51" spans="1:18" x14ac:dyDescent="0.25">
      <c r="A51" t="str">
        <f t="shared" si="0"/>
        <v>2.6</v>
      </c>
      <c r="B51" s="20" t="s">
        <v>65</v>
      </c>
      <c r="C51" s="23">
        <f>SUM(C52:C60)</f>
        <v>56502401</v>
      </c>
      <c r="D51" s="23">
        <f t="shared" ref="D51:Q51" si="48">SUM(D52:D60)</f>
        <v>0</v>
      </c>
      <c r="E51" s="23">
        <f t="shared" si="48"/>
        <v>0</v>
      </c>
      <c r="F51" s="23">
        <f t="shared" si="48"/>
        <v>0</v>
      </c>
      <c r="G51" s="23">
        <f t="shared" si="48"/>
        <v>2610462.6</v>
      </c>
      <c r="H51" s="23">
        <f t="shared" si="48"/>
        <v>0</v>
      </c>
      <c r="I51" s="23">
        <f t="shared" si="48"/>
        <v>0</v>
      </c>
      <c r="J51" s="23">
        <f t="shared" si="48"/>
        <v>0</v>
      </c>
      <c r="K51" s="23">
        <f t="shared" si="48"/>
        <v>0</v>
      </c>
      <c r="L51" s="23">
        <f t="shared" si="48"/>
        <v>0</v>
      </c>
      <c r="M51" s="23">
        <f t="shared" si="48"/>
        <v>0</v>
      </c>
      <c r="N51" s="23">
        <f t="shared" si="48"/>
        <v>0</v>
      </c>
      <c r="O51" s="23">
        <f t="shared" si="48"/>
        <v>0</v>
      </c>
      <c r="P51" s="23">
        <f t="shared" si="48"/>
        <v>0</v>
      </c>
      <c r="Q51" s="23">
        <f t="shared" si="48"/>
        <v>0</v>
      </c>
      <c r="R51" s="27">
        <f t="shared" si="2"/>
        <v>2610462.6</v>
      </c>
    </row>
    <row r="52" spans="1:18" x14ac:dyDescent="0.25">
      <c r="A52" t="str">
        <f t="shared" si="0"/>
        <v>2.6.1</v>
      </c>
      <c r="B52" s="26" t="s">
        <v>66</v>
      </c>
      <c r="C52" s="27">
        <v>45015482</v>
      </c>
      <c r="D52" s="28">
        <v>0</v>
      </c>
      <c r="E52" s="28">
        <v>0</v>
      </c>
      <c r="F52" s="29">
        <v>0</v>
      </c>
      <c r="G52" s="29">
        <f>+IFERROR(VLOOKUP(A52,gerardito,3,0),0)</f>
        <v>1424534.78</v>
      </c>
      <c r="H52" s="29">
        <f t="shared" ref="H52:H67" si="49">+IFERROR(VLOOKUP(C52,gerardito,3,0),0)</f>
        <v>0</v>
      </c>
      <c r="I52" s="29">
        <f t="shared" ref="I52:I67" si="50">+IFERROR(VLOOKUP(D52,gerardito,3,0),0)</f>
        <v>0</v>
      </c>
      <c r="J52" s="29">
        <f t="shared" ref="J52:J67" si="51">+IFERROR(VLOOKUP(E52,gerardito,3,0),0)</f>
        <v>0</v>
      </c>
      <c r="K52" s="29">
        <f t="shared" ref="K52:K67" si="52">+IFERROR(VLOOKUP(F52,gerardito,3,0),0)</f>
        <v>0</v>
      </c>
      <c r="L52" s="29">
        <f t="shared" ref="L52:L67" si="53">+IFERROR(VLOOKUP(G52,gerardito,3,0),0)</f>
        <v>0</v>
      </c>
      <c r="M52" s="29">
        <f t="shared" ref="M52:M67" si="54">+IFERROR(VLOOKUP(H52,gerardito,3,0),0)</f>
        <v>0</v>
      </c>
      <c r="N52" s="29">
        <f t="shared" ref="N52:N67" si="55">+IFERROR(VLOOKUP(I52,gerardito,3,0),0)</f>
        <v>0</v>
      </c>
      <c r="O52" s="29">
        <f t="shared" ref="O52:O67" si="56">+IFERROR(VLOOKUP(J52,gerardito,3,0),0)</f>
        <v>0</v>
      </c>
      <c r="P52" s="29">
        <f t="shared" ref="P52:P67" si="57">+IFERROR(VLOOKUP(K52,gerardito,3,0),0)</f>
        <v>0</v>
      </c>
      <c r="Q52" s="29">
        <f t="shared" ref="Q52:Q67" si="58">+IFERROR(VLOOKUP(L52,gerardito,3,0),0)</f>
        <v>0</v>
      </c>
      <c r="R52" s="27">
        <f t="shared" si="2"/>
        <v>1424534.78</v>
      </c>
    </row>
    <row r="53" spans="1:18" ht="25.5" x14ac:dyDescent="0.25">
      <c r="A53" t="str">
        <f t="shared" si="0"/>
        <v>2.6.2</v>
      </c>
      <c r="B53" s="26" t="s">
        <v>67</v>
      </c>
      <c r="C53" s="27">
        <v>1000000</v>
      </c>
      <c r="D53" s="28">
        <v>0</v>
      </c>
      <c r="E53" s="28">
        <v>0</v>
      </c>
      <c r="F53" s="29">
        <v>0</v>
      </c>
      <c r="G53" s="29">
        <f>+IFERROR(VLOOKUP(A53,gerardito,3,0),0)</f>
        <v>0</v>
      </c>
      <c r="H53" s="29">
        <f t="shared" si="49"/>
        <v>0</v>
      </c>
      <c r="I53" s="29">
        <f t="shared" si="50"/>
        <v>0</v>
      </c>
      <c r="J53" s="29">
        <f t="shared" si="51"/>
        <v>0</v>
      </c>
      <c r="K53" s="29">
        <f t="shared" si="52"/>
        <v>0</v>
      </c>
      <c r="L53" s="29">
        <f t="shared" si="53"/>
        <v>0</v>
      </c>
      <c r="M53" s="29">
        <f t="shared" si="54"/>
        <v>0</v>
      </c>
      <c r="N53" s="29">
        <f t="shared" si="55"/>
        <v>0</v>
      </c>
      <c r="O53" s="29">
        <f t="shared" si="56"/>
        <v>0</v>
      </c>
      <c r="P53" s="29">
        <f t="shared" si="57"/>
        <v>0</v>
      </c>
      <c r="Q53" s="29">
        <f t="shared" si="58"/>
        <v>0</v>
      </c>
      <c r="R53" s="27">
        <f t="shared" si="2"/>
        <v>0</v>
      </c>
    </row>
    <row r="54" spans="1:18" ht="25.5" x14ac:dyDescent="0.25">
      <c r="A54" t="str">
        <f t="shared" si="0"/>
        <v>2.6.3</v>
      </c>
      <c r="B54" s="26" t="s">
        <v>68</v>
      </c>
      <c r="C54" s="27">
        <v>600000</v>
      </c>
      <c r="D54" s="28">
        <v>0</v>
      </c>
      <c r="E54" s="28">
        <v>0</v>
      </c>
      <c r="F54" s="29">
        <v>0</v>
      </c>
      <c r="G54" s="29">
        <f>+IFERROR(VLOOKUP(A54,gerardito,3,0),0)</f>
        <v>0</v>
      </c>
      <c r="H54" s="29">
        <f t="shared" si="49"/>
        <v>0</v>
      </c>
      <c r="I54" s="29">
        <f t="shared" si="50"/>
        <v>0</v>
      </c>
      <c r="J54" s="29">
        <f t="shared" si="51"/>
        <v>0</v>
      </c>
      <c r="K54" s="29">
        <f t="shared" si="52"/>
        <v>0</v>
      </c>
      <c r="L54" s="29">
        <f t="shared" si="53"/>
        <v>0</v>
      </c>
      <c r="M54" s="29">
        <f t="shared" si="54"/>
        <v>0</v>
      </c>
      <c r="N54" s="29">
        <f t="shared" si="55"/>
        <v>0</v>
      </c>
      <c r="O54" s="29">
        <f t="shared" si="56"/>
        <v>0</v>
      </c>
      <c r="P54" s="29">
        <f t="shared" si="57"/>
        <v>0</v>
      </c>
      <c r="Q54" s="29">
        <f t="shared" si="58"/>
        <v>0</v>
      </c>
      <c r="R54" s="27">
        <f t="shared" si="2"/>
        <v>0</v>
      </c>
    </row>
    <row r="55" spans="1:18" ht="25.5" x14ac:dyDescent="0.25">
      <c r="A55" t="str">
        <f t="shared" si="0"/>
        <v>2.6.4</v>
      </c>
      <c r="B55" s="26" t="s">
        <v>69</v>
      </c>
      <c r="C55" s="27">
        <v>0</v>
      </c>
      <c r="D55" s="28">
        <v>0</v>
      </c>
      <c r="E55" s="28">
        <v>0</v>
      </c>
      <c r="F55" s="29">
        <v>0</v>
      </c>
      <c r="G55" s="29">
        <f>+IFERROR(VLOOKUP(A55,gerardito,3,0),0)</f>
        <v>0</v>
      </c>
      <c r="H55" s="29">
        <f t="shared" si="49"/>
        <v>0</v>
      </c>
      <c r="I55" s="29">
        <f t="shared" si="50"/>
        <v>0</v>
      </c>
      <c r="J55" s="29">
        <f t="shared" si="51"/>
        <v>0</v>
      </c>
      <c r="K55" s="29">
        <f t="shared" si="52"/>
        <v>0</v>
      </c>
      <c r="L55" s="29">
        <f t="shared" si="53"/>
        <v>0</v>
      </c>
      <c r="M55" s="29">
        <f t="shared" si="54"/>
        <v>0</v>
      </c>
      <c r="N55" s="29">
        <f t="shared" si="55"/>
        <v>0</v>
      </c>
      <c r="O55" s="29">
        <f t="shared" si="56"/>
        <v>0</v>
      </c>
      <c r="P55" s="29">
        <f t="shared" si="57"/>
        <v>0</v>
      </c>
      <c r="Q55" s="29">
        <f t="shared" si="58"/>
        <v>0</v>
      </c>
      <c r="R55" s="27">
        <f t="shared" si="2"/>
        <v>0</v>
      </c>
    </row>
    <row r="56" spans="1:18" ht="25.5" x14ac:dyDescent="0.25">
      <c r="A56" t="str">
        <f t="shared" si="0"/>
        <v>2.6.5</v>
      </c>
      <c r="B56" s="26" t="s">
        <v>70</v>
      </c>
      <c r="C56" s="27">
        <v>8786919</v>
      </c>
      <c r="D56" s="28">
        <v>0</v>
      </c>
      <c r="E56" s="28">
        <v>0</v>
      </c>
      <c r="F56" s="29">
        <v>0</v>
      </c>
      <c r="G56" s="29">
        <f>+IFERROR(VLOOKUP(A56,gerardito,3,0),0)</f>
        <v>824912.72</v>
      </c>
      <c r="H56" s="29">
        <f t="shared" si="49"/>
        <v>0</v>
      </c>
      <c r="I56" s="29">
        <f t="shared" si="50"/>
        <v>0</v>
      </c>
      <c r="J56" s="29">
        <f t="shared" si="51"/>
        <v>0</v>
      </c>
      <c r="K56" s="29">
        <f t="shared" si="52"/>
        <v>0</v>
      </c>
      <c r="L56" s="29">
        <f t="shared" si="53"/>
        <v>0</v>
      </c>
      <c r="M56" s="29">
        <f t="shared" si="54"/>
        <v>0</v>
      </c>
      <c r="N56" s="29">
        <f t="shared" si="55"/>
        <v>0</v>
      </c>
      <c r="O56" s="29">
        <f t="shared" si="56"/>
        <v>0</v>
      </c>
      <c r="P56" s="29">
        <f t="shared" si="57"/>
        <v>0</v>
      </c>
      <c r="Q56" s="29">
        <f t="shared" si="58"/>
        <v>0</v>
      </c>
      <c r="R56" s="27">
        <f t="shared" si="2"/>
        <v>824912.72</v>
      </c>
    </row>
    <row r="57" spans="1:18" x14ac:dyDescent="0.25">
      <c r="A57" t="str">
        <f t="shared" si="0"/>
        <v>2.6.6</v>
      </c>
      <c r="B57" s="26" t="s">
        <v>71</v>
      </c>
      <c r="C57" s="27">
        <v>100000</v>
      </c>
      <c r="D57" s="28">
        <v>0</v>
      </c>
      <c r="E57" s="28">
        <v>0</v>
      </c>
      <c r="F57" s="29">
        <v>0</v>
      </c>
      <c r="G57" s="29">
        <f>+IFERROR(VLOOKUP(A57,gerardito,3,0),0)</f>
        <v>0</v>
      </c>
      <c r="H57" s="29">
        <f t="shared" si="49"/>
        <v>0</v>
      </c>
      <c r="I57" s="29">
        <f t="shared" si="50"/>
        <v>0</v>
      </c>
      <c r="J57" s="29">
        <f t="shared" si="51"/>
        <v>0</v>
      </c>
      <c r="K57" s="29">
        <f t="shared" si="52"/>
        <v>0</v>
      </c>
      <c r="L57" s="29">
        <f t="shared" si="53"/>
        <v>0</v>
      </c>
      <c r="M57" s="29">
        <f t="shared" si="54"/>
        <v>0</v>
      </c>
      <c r="N57" s="29">
        <f t="shared" si="55"/>
        <v>0</v>
      </c>
      <c r="O57" s="29">
        <f t="shared" si="56"/>
        <v>0</v>
      </c>
      <c r="P57" s="29">
        <f t="shared" si="57"/>
        <v>0</v>
      </c>
      <c r="Q57" s="29">
        <f t="shared" si="58"/>
        <v>0</v>
      </c>
      <c r="R57" s="27">
        <f t="shared" si="2"/>
        <v>0</v>
      </c>
    </row>
    <row r="58" spans="1:18" x14ac:dyDescent="0.25">
      <c r="A58" t="str">
        <f t="shared" si="0"/>
        <v>2.6.7</v>
      </c>
      <c r="B58" s="26" t="s">
        <v>72</v>
      </c>
      <c r="C58" s="27">
        <v>0</v>
      </c>
      <c r="D58" s="28">
        <v>0</v>
      </c>
      <c r="E58" s="28">
        <v>0</v>
      </c>
      <c r="F58" s="29">
        <v>0</v>
      </c>
      <c r="G58" s="29">
        <f>+IFERROR(VLOOKUP(A58,gerardito,3,0),0)</f>
        <v>0</v>
      </c>
      <c r="H58" s="29">
        <f t="shared" si="49"/>
        <v>0</v>
      </c>
      <c r="I58" s="29">
        <f t="shared" si="50"/>
        <v>0</v>
      </c>
      <c r="J58" s="29">
        <f t="shared" si="51"/>
        <v>0</v>
      </c>
      <c r="K58" s="29">
        <f t="shared" si="52"/>
        <v>0</v>
      </c>
      <c r="L58" s="29">
        <f t="shared" si="53"/>
        <v>0</v>
      </c>
      <c r="M58" s="29">
        <f t="shared" si="54"/>
        <v>0</v>
      </c>
      <c r="N58" s="29">
        <f t="shared" si="55"/>
        <v>0</v>
      </c>
      <c r="O58" s="29">
        <f t="shared" si="56"/>
        <v>0</v>
      </c>
      <c r="P58" s="29">
        <f t="shared" si="57"/>
        <v>0</v>
      </c>
      <c r="Q58" s="29">
        <f t="shared" si="58"/>
        <v>0</v>
      </c>
      <c r="R58" s="27">
        <f t="shared" si="2"/>
        <v>0</v>
      </c>
    </row>
    <row r="59" spans="1:18" x14ac:dyDescent="0.25">
      <c r="A59" t="str">
        <f t="shared" si="0"/>
        <v>2.6.8</v>
      </c>
      <c r="B59" s="26" t="s">
        <v>73</v>
      </c>
      <c r="C59" s="27">
        <v>1000000</v>
      </c>
      <c r="D59" s="28">
        <v>0</v>
      </c>
      <c r="E59" s="28">
        <v>0</v>
      </c>
      <c r="F59" s="29">
        <v>0</v>
      </c>
      <c r="G59" s="29">
        <f>+IFERROR(VLOOKUP(A59,gerardito,3,0),0)</f>
        <v>361015.1</v>
      </c>
      <c r="H59" s="29">
        <f t="shared" si="49"/>
        <v>0</v>
      </c>
      <c r="I59" s="29">
        <f t="shared" si="50"/>
        <v>0</v>
      </c>
      <c r="J59" s="29">
        <f t="shared" si="51"/>
        <v>0</v>
      </c>
      <c r="K59" s="29">
        <f t="shared" si="52"/>
        <v>0</v>
      </c>
      <c r="L59" s="29">
        <f t="shared" si="53"/>
        <v>0</v>
      </c>
      <c r="M59" s="29">
        <f t="shared" si="54"/>
        <v>0</v>
      </c>
      <c r="N59" s="29">
        <f t="shared" si="55"/>
        <v>0</v>
      </c>
      <c r="O59" s="29">
        <f t="shared" si="56"/>
        <v>0</v>
      </c>
      <c r="P59" s="29">
        <f t="shared" si="57"/>
        <v>0</v>
      </c>
      <c r="Q59" s="29">
        <f t="shared" si="58"/>
        <v>0</v>
      </c>
      <c r="R59" s="27">
        <f t="shared" si="2"/>
        <v>361015.1</v>
      </c>
    </row>
    <row r="60" spans="1:18" ht="25.5" x14ac:dyDescent="0.25">
      <c r="A60" t="str">
        <f t="shared" si="0"/>
        <v>2.6.9</v>
      </c>
      <c r="B60" s="26" t="s">
        <v>74</v>
      </c>
      <c r="C60" s="27">
        <v>0</v>
      </c>
      <c r="D60" s="28">
        <v>0</v>
      </c>
      <c r="E60" s="28">
        <v>0</v>
      </c>
      <c r="F60" s="29">
        <v>0</v>
      </c>
      <c r="G60" s="29">
        <f>+IFERROR(VLOOKUP(A60,gerardito,3,0),0)</f>
        <v>0</v>
      </c>
      <c r="H60" s="29">
        <f t="shared" si="49"/>
        <v>0</v>
      </c>
      <c r="I60" s="29">
        <f t="shared" si="50"/>
        <v>0</v>
      </c>
      <c r="J60" s="29">
        <f t="shared" si="51"/>
        <v>0</v>
      </c>
      <c r="K60" s="29">
        <f t="shared" si="52"/>
        <v>0</v>
      </c>
      <c r="L60" s="29">
        <f t="shared" si="53"/>
        <v>0</v>
      </c>
      <c r="M60" s="29">
        <f t="shared" si="54"/>
        <v>0</v>
      </c>
      <c r="N60" s="29">
        <f t="shared" si="55"/>
        <v>0</v>
      </c>
      <c r="O60" s="29">
        <f t="shared" si="56"/>
        <v>0</v>
      </c>
      <c r="P60" s="29">
        <f t="shared" si="57"/>
        <v>0</v>
      </c>
      <c r="Q60" s="29">
        <f t="shared" si="58"/>
        <v>0</v>
      </c>
      <c r="R60" s="27">
        <f t="shared" si="2"/>
        <v>0</v>
      </c>
    </row>
    <row r="61" spans="1:18" x14ac:dyDescent="0.25">
      <c r="A61" t="str">
        <f t="shared" si="0"/>
        <v>2.7</v>
      </c>
      <c r="B61" s="20" t="s">
        <v>75</v>
      </c>
      <c r="C61" s="23">
        <f>SUM(C62:C65)</f>
        <v>102600000</v>
      </c>
      <c r="D61" s="23">
        <f t="shared" ref="D61:Q61" si="59">SUM(D62:D65)</f>
        <v>0</v>
      </c>
      <c r="E61" s="23">
        <f t="shared" si="59"/>
        <v>0</v>
      </c>
      <c r="F61" s="23">
        <f t="shared" si="59"/>
        <v>0</v>
      </c>
      <c r="G61" s="23">
        <f t="shared" si="59"/>
        <v>0</v>
      </c>
      <c r="H61" s="23">
        <f t="shared" si="59"/>
        <v>0</v>
      </c>
      <c r="I61" s="23">
        <f t="shared" si="59"/>
        <v>0</v>
      </c>
      <c r="J61" s="23">
        <f t="shared" si="59"/>
        <v>0</v>
      </c>
      <c r="K61" s="23">
        <f t="shared" si="59"/>
        <v>0</v>
      </c>
      <c r="L61" s="23">
        <f t="shared" si="59"/>
        <v>0</v>
      </c>
      <c r="M61" s="23">
        <f t="shared" si="59"/>
        <v>0</v>
      </c>
      <c r="N61" s="23">
        <f t="shared" si="59"/>
        <v>0</v>
      </c>
      <c r="O61" s="23">
        <f t="shared" si="59"/>
        <v>0</v>
      </c>
      <c r="P61" s="23">
        <f t="shared" si="59"/>
        <v>0</v>
      </c>
      <c r="Q61" s="23">
        <f t="shared" si="59"/>
        <v>0</v>
      </c>
      <c r="R61" s="27">
        <f t="shared" si="2"/>
        <v>0</v>
      </c>
    </row>
    <row r="62" spans="1:18" x14ac:dyDescent="0.25">
      <c r="A62" t="str">
        <f t="shared" si="0"/>
        <v>2.7.1</v>
      </c>
      <c r="B62" s="26" t="s">
        <v>76</v>
      </c>
      <c r="C62" s="27">
        <v>102600000</v>
      </c>
      <c r="D62" s="28">
        <v>0</v>
      </c>
      <c r="E62" s="28">
        <v>0</v>
      </c>
      <c r="F62" s="29">
        <v>0</v>
      </c>
      <c r="G62" s="29">
        <f>+IFERROR(VLOOKUP(A62,gerardito,3,0),0)</f>
        <v>0</v>
      </c>
      <c r="H62" s="29">
        <f t="shared" ref="H62:H81" si="60">+IFERROR(VLOOKUP(C62,gerardito,3,0),0)</f>
        <v>0</v>
      </c>
      <c r="I62" s="29">
        <f t="shared" ref="I62:I81" si="61">+IFERROR(VLOOKUP(D62,gerardito,3,0),0)</f>
        <v>0</v>
      </c>
      <c r="J62" s="29">
        <f t="shared" ref="J62:J81" si="62">+IFERROR(VLOOKUP(E62,gerardito,3,0),0)</f>
        <v>0</v>
      </c>
      <c r="K62" s="29">
        <f t="shared" ref="K62:K81" si="63">+IFERROR(VLOOKUP(F62,gerardito,3,0),0)</f>
        <v>0</v>
      </c>
      <c r="L62" s="29">
        <f t="shared" ref="L62:L81" si="64">+IFERROR(VLOOKUP(G62,gerardito,3,0),0)</f>
        <v>0</v>
      </c>
      <c r="M62" s="29">
        <f t="shared" ref="M62:M81" si="65">+IFERROR(VLOOKUP(H62,gerardito,3,0),0)</f>
        <v>0</v>
      </c>
      <c r="N62" s="29">
        <f t="shared" ref="N62:N81" si="66">+IFERROR(VLOOKUP(I62,gerardito,3,0),0)</f>
        <v>0</v>
      </c>
      <c r="O62" s="29">
        <f t="shared" ref="O62:O81" si="67">+IFERROR(VLOOKUP(J62,gerardito,3,0),0)</f>
        <v>0</v>
      </c>
      <c r="P62" s="29">
        <f t="shared" ref="P62:P81" si="68">+IFERROR(VLOOKUP(K62,gerardito,3,0),0)</f>
        <v>0</v>
      </c>
      <c r="Q62" s="29">
        <f t="shared" ref="Q62:Q81" si="69">+IFERROR(VLOOKUP(L62,gerardito,3,0),0)</f>
        <v>0</v>
      </c>
      <c r="R62" s="27">
        <f t="shared" si="2"/>
        <v>0</v>
      </c>
    </row>
    <row r="63" spans="1:18" x14ac:dyDescent="0.25">
      <c r="A63" t="str">
        <f t="shared" si="0"/>
        <v>2.7.2</v>
      </c>
      <c r="B63" s="26" t="s">
        <v>77</v>
      </c>
      <c r="C63" s="27"/>
      <c r="D63" s="28">
        <v>0</v>
      </c>
      <c r="E63" s="28">
        <v>0</v>
      </c>
      <c r="F63" s="29">
        <v>0</v>
      </c>
      <c r="G63" s="29">
        <f>+IFERROR(VLOOKUP(A63,gerardito,3,0),0)</f>
        <v>0</v>
      </c>
      <c r="H63" s="29">
        <f t="shared" si="60"/>
        <v>0</v>
      </c>
      <c r="I63" s="29">
        <f t="shared" si="61"/>
        <v>0</v>
      </c>
      <c r="J63" s="29">
        <f t="shared" si="62"/>
        <v>0</v>
      </c>
      <c r="K63" s="29">
        <f t="shared" si="63"/>
        <v>0</v>
      </c>
      <c r="L63" s="29">
        <f t="shared" si="64"/>
        <v>0</v>
      </c>
      <c r="M63" s="29">
        <f t="shared" si="65"/>
        <v>0</v>
      </c>
      <c r="N63" s="29">
        <f t="shared" si="66"/>
        <v>0</v>
      </c>
      <c r="O63" s="29">
        <f t="shared" si="67"/>
        <v>0</v>
      </c>
      <c r="P63" s="29">
        <f t="shared" si="68"/>
        <v>0</v>
      </c>
      <c r="Q63" s="29">
        <f t="shared" si="69"/>
        <v>0</v>
      </c>
      <c r="R63" s="27">
        <f t="shared" si="2"/>
        <v>0</v>
      </c>
    </row>
    <row r="64" spans="1:18" x14ac:dyDescent="0.25">
      <c r="A64" t="str">
        <f t="shared" si="0"/>
        <v>2.7.3</v>
      </c>
      <c r="B64" s="26" t="s">
        <v>78</v>
      </c>
      <c r="C64" s="27"/>
      <c r="D64" s="28">
        <v>0</v>
      </c>
      <c r="E64" s="28">
        <v>0</v>
      </c>
      <c r="F64" s="29">
        <v>0</v>
      </c>
      <c r="G64" s="29">
        <f>+IFERROR(VLOOKUP(A64,gerardito,3,0),0)</f>
        <v>0</v>
      </c>
      <c r="H64" s="29">
        <f t="shared" si="60"/>
        <v>0</v>
      </c>
      <c r="I64" s="29">
        <f t="shared" si="61"/>
        <v>0</v>
      </c>
      <c r="J64" s="29">
        <f t="shared" si="62"/>
        <v>0</v>
      </c>
      <c r="K64" s="29">
        <f t="shared" si="63"/>
        <v>0</v>
      </c>
      <c r="L64" s="29">
        <f t="shared" si="64"/>
        <v>0</v>
      </c>
      <c r="M64" s="29">
        <f t="shared" si="65"/>
        <v>0</v>
      </c>
      <c r="N64" s="29">
        <f t="shared" si="66"/>
        <v>0</v>
      </c>
      <c r="O64" s="29">
        <f t="shared" si="67"/>
        <v>0</v>
      </c>
      <c r="P64" s="29">
        <f t="shared" si="68"/>
        <v>0</v>
      </c>
      <c r="Q64" s="29">
        <f t="shared" si="69"/>
        <v>0</v>
      </c>
      <c r="R64" s="27">
        <f t="shared" si="2"/>
        <v>0</v>
      </c>
    </row>
    <row r="65" spans="1:18" ht="25.5" x14ac:dyDescent="0.25">
      <c r="A65" t="str">
        <f t="shared" si="0"/>
        <v>2.7.4</v>
      </c>
      <c r="B65" s="26" t="s">
        <v>79</v>
      </c>
      <c r="C65" s="27"/>
      <c r="D65" s="28">
        <v>0</v>
      </c>
      <c r="E65" s="28">
        <v>0</v>
      </c>
      <c r="F65" s="29">
        <v>0</v>
      </c>
      <c r="G65" s="29">
        <f>+IFERROR(VLOOKUP(A65,gerardito,3,0),0)</f>
        <v>0</v>
      </c>
      <c r="H65" s="29">
        <f t="shared" si="60"/>
        <v>0</v>
      </c>
      <c r="I65" s="29">
        <f t="shared" si="61"/>
        <v>0</v>
      </c>
      <c r="J65" s="29">
        <f t="shared" si="62"/>
        <v>0</v>
      </c>
      <c r="K65" s="29">
        <f t="shared" si="63"/>
        <v>0</v>
      </c>
      <c r="L65" s="29">
        <f t="shared" si="64"/>
        <v>0</v>
      </c>
      <c r="M65" s="29">
        <f t="shared" si="65"/>
        <v>0</v>
      </c>
      <c r="N65" s="29">
        <f t="shared" si="66"/>
        <v>0</v>
      </c>
      <c r="O65" s="29">
        <f t="shared" si="67"/>
        <v>0</v>
      </c>
      <c r="P65" s="29">
        <f t="shared" si="68"/>
        <v>0</v>
      </c>
      <c r="Q65" s="29">
        <f t="shared" si="69"/>
        <v>0</v>
      </c>
      <c r="R65" s="27">
        <f t="shared" si="2"/>
        <v>0</v>
      </c>
    </row>
    <row r="66" spans="1:18" ht="25.5" x14ac:dyDescent="0.25">
      <c r="A66" t="str">
        <f t="shared" si="0"/>
        <v>2.8</v>
      </c>
      <c r="B66" s="20" t="s">
        <v>80</v>
      </c>
      <c r="C66" s="23"/>
      <c r="D66" s="24">
        <v>0</v>
      </c>
      <c r="E66" s="24">
        <v>0</v>
      </c>
      <c r="F66" s="29">
        <v>0</v>
      </c>
      <c r="G66" s="29">
        <f>+IFERROR(VLOOKUP(A66,gerardito,3,0),0)</f>
        <v>0</v>
      </c>
      <c r="H66" s="29">
        <f t="shared" si="60"/>
        <v>0</v>
      </c>
      <c r="I66" s="29">
        <f t="shared" si="61"/>
        <v>0</v>
      </c>
      <c r="J66" s="29">
        <f t="shared" si="62"/>
        <v>0</v>
      </c>
      <c r="K66" s="29">
        <f t="shared" si="63"/>
        <v>0</v>
      </c>
      <c r="L66" s="29">
        <f t="shared" si="64"/>
        <v>0</v>
      </c>
      <c r="M66" s="29">
        <f t="shared" si="65"/>
        <v>0</v>
      </c>
      <c r="N66" s="29">
        <f t="shared" si="66"/>
        <v>0</v>
      </c>
      <c r="O66" s="29">
        <f t="shared" si="67"/>
        <v>0</v>
      </c>
      <c r="P66" s="29">
        <f t="shared" si="68"/>
        <v>0</v>
      </c>
      <c r="Q66" s="29">
        <f t="shared" si="69"/>
        <v>0</v>
      </c>
      <c r="R66" s="27">
        <f t="shared" si="2"/>
        <v>0</v>
      </c>
    </row>
    <row r="67" spans="1:18" x14ac:dyDescent="0.25">
      <c r="A67" t="str">
        <f t="shared" si="0"/>
        <v>2.8.1</v>
      </c>
      <c r="B67" s="26" t="s">
        <v>81</v>
      </c>
      <c r="C67" s="27"/>
      <c r="D67" s="28">
        <v>0</v>
      </c>
      <c r="E67" s="28">
        <v>0</v>
      </c>
      <c r="F67" s="29">
        <v>0</v>
      </c>
      <c r="G67" s="29">
        <f>+IFERROR(VLOOKUP(A67,gerardito,3,0),0)</f>
        <v>0</v>
      </c>
      <c r="H67" s="29">
        <f t="shared" si="60"/>
        <v>0</v>
      </c>
      <c r="I67" s="29">
        <f t="shared" si="61"/>
        <v>0</v>
      </c>
      <c r="J67" s="29">
        <f t="shared" si="62"/>
        <v>0</v>
      </c>
      <c r="K67" s="29">
        <f t="shared" si="63"/>
        <v>0</v>
      </c>
      <c r="L67" s="29">
        <f t="shared" si="64"/>
        <v>0</v>
      </c>
      <c r="M67" s="29">
        <f t="shared" si="65"/>
        <v>0</v>
      </c>
      <c r="N67" s="29">
        <f t="shared" si="66"/>
        <v>0</v>
      </c>
      <c r="O67" s="29">
        <f t="shared" si="67"/>
        <v>0</v>
      </c>
      <c r="P67" s="29">
        <f t="shared" si="68"/>
        <v>0</v>
      </c>
      <c r="Q67" s="29">
        <f t="shared" si="69"/>
        <v>0</v>
      </c>
      <c r="R67" s="27">
        <f t="shared" si="2"/>
        <v>0</v>
      </c>
    </row>
    <row r="68" spans="1:18" ht="25.5" x14ac:dyDescent="0.25">
      <c r="A68" t="str">
        <f t="shared" si="0"/>
        <v>2.8.2</v>
      </c>
      <c r="B68" s="26" t="s">
        <v>82</v>
      </c>
      <c r="C68" s="27"/>
      <c r="D68" s="28">
        <v>0</v>
      </c>
      <c r="E68" s="28">
        <v>0</v>
      </c>
      <c r="F68" s="29">
        <v>0</v>
      </c>
      <c r="G68" s="29">
        <f>+IFERROR(VLOOKUP(A68,gerardito,3,0),0)</f>
        <v>0</v>
      </c>
      <c r="H68" s="29">
        <f t="shared" si="60"/>
        <v>0</v>
      </c>
      <c r="I68" s="29">
        <f t="shared" si="61"/>
        <v>0</v>
      </c>
      <c r="J68" s="29">
        <f t="shared" si="62"/>
        <v>0</v>
      </c>
      <c r="K68" s="29">
        <f t="shared" si="63"/>
        <v>0</v>
      </c>
      <c r="L68" s="29">
        <f t="shared" si="64"/>
        <v>0</v>
      </c>
      <c r="M68" s="29">
        <f t="shared" si="65"/>
        <v>0</v>
      </c>
      <c r="N68" s="29">
        <f t="shared" si="66"/>
        <v>0</v>
      </c>
      <c r="O68" s="29">
        <f t="shared" si="67"/>
        <v>0</v>
      </c>
      <c r="P68" s="29">
        <f t="shared" si="68"/>
        <v>0</v>
      </c>
      <c r="Q68" s="29">
        <f t="shared" si="69"/>
        <v>0</v>
      </c>
      <c r="R68" s="27">
        <f t="shared" si="2"/>
        <v>0</v>
      </c>
    </row>
    <row r="69" spans="1:18" x14ac:dyDescent="0.25">
      <c r="A69" t="str">
        <f t="shared" si="0"/>
        <v>2.9</v>
      </c>
      <c r="B69" s="20" t="s">
        <v>83</v>
      </c>
      <c r="C69" s="23"/>
      <c r="D69" s="24">
        <v>0</v>
      </c>
      <c r="E69" s="24">
        <v>0</v>
      </c>
      <c r="F69" s="29">
        <v>0</v>
      </c>
      <c r="G69" s="29">
        <f>+IFERROR(VLOOKUP(A69,gerardito,3,0),0)</f>
        <v>0</v>
      </c>
      <c r="H69" s="29">
        <f t="shared" si="60"/>
        <v>0</v>
      </c>
      <c r="I69" s="29">
        <f t="shared" si="61"/>
        <v>0</v>
      </c>
      <c r="J69" s="29">
        <f t="shared" si="62"/>
        <v>0</v>
      </c>
      <c r="K69" s="29">
        <f t="shared" si="63"/>
        <v>0</v>
      </c>
      <c r="L69" s="29">
        <f t="shared" si="64"/>
        <v>0</v>
      </c>
      <c r="M69" s="29">
        <f t="shared" si="65"/>
        <v>0</v>
      </c>
      <c r="N69" s="29">
        <f t="shared" si="66"/>
        <v>0</v>
      </c>
      <c r="O69" s="29">
        <f t="shared" si="67"/>
        <v>0</v>
      </c>
      <c r="P69" s="29">
        <f t="shared" si="68"/>
        <v>0</v>
      </c>
      <c r="Q69" s="29">
        <f t="shared" si="69"/>
        <v>0</v>
      </c>
      <c r="R69" s="27">
        <f t="shared" si="2"/>
        <v>0</v>
      </c>
    </row>
    <row r="70" spans="1:18" x14ac:dyDescent="0.25">
      <c r="A70" t="str">
        <f t="shared" si="0"/>
        <v>2.9.1</v>
      </c>
      <c r="B70" s="26" t="s">
        <v>84</v>
      </c>
      <c r="C70" s="27"/>
      <c r="D70" s="28">
        <v>0</v>
      </c>
      <c r="E70" s="28">
        <v>0</v>
      </c>
      <c r="F70" s="29">
        <v>0</v>
      </c>
      <c r="G70" s="29">
        <f>+IFERROR(VLOOKUP(A70,gerardito,3,0),0)</f>
        <v>0</v>
      </c>
      <c r="H70" s="29">
        <f t="shared" si="60"/>
        <v>0</v>
      </c>
      <c r="I70" s="29">
        <f t="shared" si="61"/>
        <v>0</v>
      </c>
      <c r="J70" s="29">
        <f t="shared" si="62"/>
        <v>0</v>
      </c>
      <c r="K70" s="29">
        <f t="shared" si="63"/>
        <v>0</v>
      </c>
      <c r="L70" s="29">
        <f t="shared" si="64"/>
        <v>0</v>
      </c>
      <c r="M70" s="29">
        <f t="shared" si="65"/>
        <v>0</v>
      </c>
      <c r="N70" s="29">
        <f t="shared" si="66"/>
        <v>0</v>
      </c>
      <c r="O70" s="29">
        <f t="shared" si="67"/>
        <v>0</v>
      </c>
      <c r="P70" s="29">
        <f t="shared" si="68"/>
        <v>0</v>
      </c>
      <c r="Q70" s="29">
        <f t="shared" si="69"/>
        <v>0</v>
      </c>
      <c r="R70" s="27">
        <f t="shared" si="2"/>
        <v>0</v>
      </c>
    </row>
    <row r="71" spans="1:18" x14ac:dyDescent="0.25">
      <c r="A71" t="str">
        <f t="shared" si="0"/>
        <v>2.9.2</v>
      </c>
      <c r="B71" s="26" t="s">
        <v>85</v>
      </c>
      <c r="C71" s="27"/>
      <c r="D71" s="28">
        <v>0</v>
      </c>
      <c r="E71" s="28">
        <v>0</v>
      </c>
      <c r="F71" s="29">
        <v>0</v>
      </c>
      <c r="G71" s="29">
        <f>+IFERROR(VLOOKUP(A71,gerardito,3,0),0)</f>
        <v>0</v>
      </c>
      <c r="H71" s="29">
        <f t="shared" si="60"/>
        <v>0</v>
      </c>
      <c r="I71" s="29">
        <f t="shared" si="61"/>
        <v>0</v>
      </c>
      <c r="J71" s="29">
        <f t="shared" si="62"/>
        <v>0</v>
      </c>
      <c r="K71" s="29">
        <f t="shared" si="63"/>
        <v>0</v>
      </c>
      <c r="L71" s="29">
        <f t="shared" si="64"/>
        <v>0</v>
      </c>
      <c r="M71" s="29">
        <f t="shared" si="65"/>
        <v>0</v>
      </c>
      <c r="N71" s="29">
        <f t="shared" si="66"/>
        <v>0</v>
      </c>
      <c r="O71" s="29">
        <f t="shared" si="67"/>
        <v>0</v>
      </c>
      <c r="P71" s="29">
        <f t="shared" si="68"/>
        <v>0</v>
      </c>
      <c r="Q71" s="29">
        <f t="shared" si="69"/>
        <v>0</v>
      </c>
      <c r="R71" s="27">
        <f t="shared" si="2"/>
        <v>0</v>
      </c>
    </row>
    <row r="72" spans="1:18" ht="25.5" x14ac:dyDescent="0.25">
      <c r="A72" t="str">
        <f t="shared" si="0"/>
        <v>2.9.4</v>
      </c>
      <c r="B72" s="26" t="s">
        <v>86</v>
      </c>
      <c r="C72" s="27"/>
      <c r="D72" s="28">
        <v>0</v>
      </c>
      <c r="E72" s="28">
        <v>0</v>
      </c>
      <c r="F72" s="29">
        <v>0</v>
      </c>
      <c r="G72" s="29">
        <f>+IFERROR(VLOOKUP(A72,gerardito,3,0),0)</f>
        <v>0</v>
      </c>
      <c r="H72" s="29">
        <f t="shared" si="60"/>
        <v>0</v>
      </c>
      <c r="I72" s="29">
        <f t="shared" si="61"/>
        <v>0</v>
      </c>
      <c r="J72" s="29">
        <f t="shared" si="62"/>
        <v>0</v>
      </c>
      <c r="K72" s="29">
        <f t="shared" si="63"/>
        <v>0</v>
      </c>
      <c r="L72" s="29">
        <f t="shared" si="64"/>
        <v>0</v>
      </c>
      <c r="M72" s="29">
        <f t="shared" si="65"/>
        <v>0</v>
      </c>
      <c r="N72" s="29">
        <f t="shared" si="66"/>
        <v>0</v>
      </c>
      <c r="O72" s="29">
        <f t="shared" si="67"/>
        <v>0</v>
      </c>
      <c r="P72" s="29">
        <f t="shared" si="68"/>
        <v>0</v>
      </c>
      <c r="Q72" s="29">
        <f t="shared" si="69"/>
        <v>0</v>
      </c>
      <c r="R72" s="27">
        <f t="shared" si="2"/>
        <v>0</v>
      </c>
    </row>
    <row r="73" spans="1:18" x14ac:dyDescent="0.25">
      <c r="A73" t="str">
        <f t="shared" si="0"/>
        <v>4</v>
      </c>
      <c r="B73" s="20" t="s">
        <v>87</v>
      </c>
      <c r="C73" s="23"/>
      <c r="D73" s="24">
        <v>0</v>
      </c>
      <c r="E73" s="24">
        <v>0</v>
      </c>
      <c r="F73" s="29">
        <v>0</v>
      </c>
      <c r="G73" s="29">
        <f>+IFERROR(VLOOKUP(A73,gerardito,3,0),0)</f>
        <v>0</v>
      </c>
      <c r="H73" s="29">
        <f t="shared" si="60"/>
        <v>0</v>
      </c>
      <c r="I73" s="29">
        <f t="shared" si="61"/>
        <v>0</v>
      </c>
      <c r="J73" s="29">
        <f t="shared" si="62"/>
        <v>0</v>
      </c>
      <c r="K73" s="29">
        <f t="shared" si="63"/>
        <v>0</v>
      </c>
      <c r="L73" s="29">
        <f t="shared" si="64"/>
        <v>0</v>
      </c>
      <c r="M73" s="29">
        <f t="shared" si="65"/>
        <v>0</v>
      </c>
      <c r="N73" s="29">
        <f t="shared" si="66"/>
        <v>0</v>
      </c>
      <c r="O73" s="29">
        <f t="shared" si="67"/>
        <v>0</v>
      </c>
      <c r="P73" s="29">
        <f t="shared" si="68"/>
        <v>0</v>
      </c>
      <c r="Q73" s="29">
        <f t="shared" si="69"/>
        <v>0</v>
      </c>
      <c r="R73" s="27">
        <f t="shared" si="2"/>
        <v>0</v>
      </c>
    </row>
    <row r="74" spans="1:18" x14ac:dyDescent="0.25">
      <c r="A74" t="str">
        <f t="shared" ref="A74:A81" si="70">+TRIM(MID(B74,1,FIND("-",B74,1)-1))</f>
        <v>4.1</v>
      </c>
      <c r="B74" s="20" t="s">
        <v>88</v>
      </c>
      <c r="C74" s="23"/>
      <c r="D74" s="24">
        <v>0</v>
      </c>
      <c r="E74" s="24">
        <v>0</v>
      </c>
      <c r="F74" s="29">
        <v>0</v>
      </c>
      <c r="G74" s="29">
        <f>+IFERROR(VLOOKUP(A74,gerardito,3,0),0)</f>
        <v>0</v>
      </c>
      <c r="H74" s="29">
        <f t="shared" si="60"/>
        <v>0</v>
      </c>
      <c r="I74" s="29">
        <f t="shared" si="61"/>
        <v>0</v>
      </c>
      <c r="J74" s="29">
        <f t="shared" si="62"/>
        <v>0</v>
      </c>
      <c r="K74" s="29">
        <f t="shared" si="63"/>
        <v>0</v>
      </c>
      <c r="L74" s="29">
        <f t="shared" si="64"/>
        <v>0</v>
      </c>
      <c r="M74" s="29">
        <f t="shared" si="65"/>
        <v>0</v>
      </c>
      <c r="N74" s="29">
        <f t="shared" si="66"/>
        <v>0</v>
      </c>
      <c r="O74" s="29">
        <f t="shared" si="67"/>
        <v>0</v>
      </c>
      <c r="P74" s="29">
        <f t="shared" si="68"/>
        <v>0</v>
      </c>
      <c r="Q74" s="29">
        <f t="shared" si="69"/>
        <v>0</v>
      </c>
      <c r="R74" s="27">
        <f t="shared" ref="R74:R81" si="71">SUM(F74:Q74)</f>
        <v>0</v>
      </c>
    </row>
    <row r="75" spans="1:18" ht="25.5" x14ac:dyDescent="0.25">
      <c r="A75" t="str">
        <f t="shared" si="70"/>
        <v>4.1.1</v>
      </c>
      <c r="B75" s="26" t="s">
        <v>89</v>
      </c>
      <c r="C75" s="27"/>
      <c r="D75" s="28">
        <v>0</v>
      </c>
      <c r="E75" s="28">
        <v>0</v>
      </c>
      <c r="F75" s="29">
        <v>0</v>
      </c>
      <c r="G75" s="29">
        <f>+IFERROR(VLOOKUP(A75,gerardito,3,0),0)</f>
        <v>0</v>
      </c>
      <c r="H75" s="29">
        <f t="shared" si="60"/>
        <v>0</v>
      </c>
      <c r="I75" s="29">
        <f t="shared" si="61"/>
        <v>0</v>
      </c>
      <c r="J75" s="29">
        <f t="shared" si="62"/>
        <v>0</v>
      </c>
      <c r="K75" s="29">
        <f t="shared" si="63"/>
        <v>0</v>
      </c>
      <c r="L75" s="29">
        <f t="shared" si="64"/>
        <v>0</v>
      </c>
      <c r="M75" s="29">
        <f t="shared" si="65"/>
        <v>0</v>
      </c>
      <c r="N75" s="29">
        <f t="shared" si="66"/>
        <v>0</v>
      </c>
      <c r="O75" s="29">
        <f t="shared" si="67"/>
        <v>0</v>
      </c>
      <c r="P75" s="29">
        <f t="shared" si="68"/>
        <v>0</v>
      </c>
      <c r="Q75" s="29">
        <f t="shared" si="69"/>
        <v>0</v>
      </c>
      <c r="R75" s="27">
        <f t="shared" si="71"/>
        <v>0</v>
      </c>
    </row>
    <row r="76" spans="1:18" ht="25.5" x14ac:dyDescent="0.25">
      <c r="A76" t="str">
        <f t="shared" si="70"/>
        <v>4.1.2</v>
      </c>
      <c r="B76" s="26" t="s">
        <v>90</v>
      </c>
      <c r="C76" s="27"/>
      <c r="D76" s="28">
        <v>0</v>
      </c>
      <c r="E76" s="28">
        <v>0</v>
      </c>
      <c r="F76" s="29">
        <v>0</v>
      </c>
      <c r="G76" s="29">
        <f>+IFERROR(VLOOKUP(A76,gerardito,3,0),0)</f>
        <v>0</v>
      </c>
      <c r="H76" s="29">
        <f t="shared" si="60"/>
        <v>0</v>
      </c>
      <c r="I76" s="29">
        <f t="shared" si="61"/>
        <v>0</v>
      </c>
      <c r="J76" s="29">
        <f t="shared" si="62"/>
        <v>0</v>
      </c>
      <c r="K76" s="29">
        <f t="shared" si="63"/>
        <v>0</v>
      </c>
      <c r="L76" s="29">
        <f t="shared" si="64"/>
        <v>0</v>
      </c>
      <c r="M76" s="29">
        <f t="shared" si="65"/>
        <v>0</v>
      </c>
      <c r="N76" s="29">
        <f t="shared" si="66"/>
        <v>0</v>
      </c>
      <c r="O76" s="29">
        <f t="shared" si="67"/>
        <v>0</v>
      </c>
      <c r="P76" s="29">
        <f t="shared" si="68"/>
        <v>0</v>
      </c>
      <c r="Q76" s="29">
        <f t="shared" si="69"/>
        <v>0</v>
      </c>
      <c r="R76" s="27">
        <f t="shared" si="71"/>
        <v>0</v>
      </c>
    </row>
    <row r="77" spans="1:18" x14ac:dyDescent="0.25">
      <c r="A77" t="str">
        <f t="shared" si="70"/>
        <v>4.2</v>
      </c>
      <c r="B77" s="20" t="s">
        <v>91</v>
      </c>
      <c r="C77" s="23"/>
      <c r="D77" s="24">
        <v>0</v>
      </c>
      <c r="E77" s="24">
        <v>0</v>
      </c>
      <c r="F77" s="29">
        <v>0</v>
      </c>
      <c r="G77" s="29">
        <f>+IFERROR(VLOOKUP(A77,gerardito,3,0),0)</f>
        <v>0</v>
      </c>
      <c r="H77" s="29">
        <f t="shared" si="60"/>
        <v>0</v>
      </c>
      <c r="I77" s="29">
        <f t="shared" si="61"/>
        <v>0</v>
      </c>
      <c r="J77" s="29">
        <f t="shared" si="62"/>
        <v>0</v>
      </c>
      <c r="K77" s="29">
        <f t="shared" si="63"/>
        <v>0</v>
      </c>
      <c r="L77" s="29">
        <f t="shared" si="64"/>
        <v>0</v>
      </c>
      <c r="M77" s="29">
        <f t="shared" si="65"/>
        <v>0</v>
      </c>
      <c r="N77" s="29">
        <f t="shared" si="66"/>
        <v>0</v>
      </c>
      <c r="O77" s="29">
        <f t="shared" si="67"/>
        <v>0</v>
      </c>
      <c r="P77" s="29">
        <f t="shared" si="68"/>
        <v>0</v>
      </c>
      <c r="Q77" s="29">
        <f t="shared" si="69"/>
        <v>0</v>
      </c>
      <c r="R77" s="27">
        <f t="shared" si="71"/>
        <v>0</v>
      </c>
    </row>
    <row r="78" spans="1:18" x14ac:dyDescent="0.25">
      <c r="A78" t="str">
        <f t="shared" si="70"/>
        <v>4.2.1</v>
      </c>
      <c r="B78" s="26" t="s">
        <v>92</v>
      </c>
      <c r="C78" s="27"/>
      <c r="D78" s="28">
        <v>0</v>
      </c>
      <c r="E78" s="28">
        <v>0</v>
      </c>
      <c r="F78" s="29">
        <v>0</v>
      </c>
      <c r="G78" s="29">
        <f>+IFERROR(VLOOKUP(A78,gerardito,3,0),0)</f>
        <v>0</v>
      </c>
      <c r="H78" s="29">
        <f t="shared" si="60"/>
        <v>0</v>
      </c>
      <c r="I78" s="29">
        <f t="shared" si="61"/>
        <v>0</v>
      </c>
      <c r="J78" s="29">
        <f t="shared" si="62"/>
        <v>0</v>
      </c>
      <c r="K78" s="29">
        <f t="shared" si="63"/>
        <v>0</v>
      </c>
      <c r="L78" s="29">
        <f t="shared" si="64"/>
        <v>0</v>
      </c>
      <c r="M78" s="29">
        <f t="shared" si="65"/>
        <v>0</v>
      </c>
      <c r="N78" s="29">
        <f t="shared" si="66"/>
        <v>0</v>
      </c>
      <c r="O78" s="29">
        <f t="shared" si="67"/>
        <v>0</v>
      </c>
      <c r="P78" s="29">
        <f t="shared" si="68"/>
        <v>0</v>
      </c>
      <c r="Q78" s="29">
        <f t="shared" si="69"/>
        <v>0</v>
      </c>
      <c r="R78" s="27">
        <f t="shared" si="71"/>
        <v>0</v>
      </c>
    </row>
    <row r="79" spans="1:18" x14ac:dyDescent="0.25">
      <c r="A79" t="str">
        <f t="shared" si="70"/>
        <v>4.2.2</v>
      </c>
      <c r="B79" s="26" t="s">
        <v>93</v>
      </c>
      <c r="C79" s="27"/>
      <c r="D79" s="28">
        <v>0</v>
      </c>
      <c r="E79" s="28">
        <v>0</v>
      </c>
      <c r="F79" s="29">
        <v>0</v>
      </c>
      <c r="G79" s="29">
        <f>+IFERROR(VLOOKUP(A79,gerardito,3,0),0)</f>
        <v>0</v>
      </c>
      <c r="H79" s="29">
        <f t="shared" si="60"/>
        <v>0</v>
      </c>
      <c r="I79" s="29">
        <f t="shared" si="61"/>
        <v>0</v>
      </c>
      <c r="J79" s="29">
        <f t="shared" si="62"/>
        <v>0</v>
      </c>
      <c r="K79" s="29">
        <f t="shared" si="63"/>
        <v>0</v>
      </c>
      <c r="L79" s="29">
        <f t="shared" si="64"/>
        <v>0</v>
      </c>
      <c r="M79" s="29">
        <f t="shared" si="65"/>
        <v>0</v>
      </c>
      <c r="N79" s="29">
        <f t="shared" si="66"/>
        <v>0</v>
      </c>
      <c r="O79" s="29">
        <f t="shared" si="67"/>
        <v>0</v>
      </c>
      <c r="P79" s="29">
        <f t="shared" si="68"/>
        <v>0</v>
      </c>
      <c r="Q79" s="29">
        <f t="shared" si="69"/>
        <v>0</v>
      </c>
      <c r="R79" s="27">
        <f t="shared" si="71"/>
        <v>0</v>
      </c>
    </row>
    <row r="80" spans="1:18" x14ac:dyDescent="0.25">
      <c r="A80" t="str">
        <f t="shared" si="70"/>
        <v>4.3</v>
      </c>
      <c r="B80" s="20" t="s">
        <v>94</v>
      </c>
      <c r="C80" s="23"/>
      <c r="D80" s="24">
        <v>0</v>
      </c>
      <c r="E80" s="24">
        <v>0</v>
      </c>
      <c r="F80" s="29">
        <v>0</v>
      </c>
      <c r="G80" s="29">
        <f>+IFERROR(VLOOKUP(A80,gerardito,3,0),0)</f>
        <v>0</v>
      </c>
      <c r="H80" s="29">
        <f t="shared" si="60"/>
        <v>0</v>
      </c>
      <c r="I80" s="29">
        <f t="shared" si="61"/>
        <v>0</v>
      </c>
      <c r="J80" s="29">
        <f t="shared" si="62"/>
        <v>0</v>
      </c>
      <c r="K80" s="29">
        <f t="shared" si="63"/>
        <v>0</v>
      </c>
      <c r="L80" s="29">
        <f t="shared" si="64"/>
        <v>0</v>
      </c>
      <c r="M80" s="29">
        <f t="shared" si="65"/>
        <v>0</v>
      </c>
      <c r="N80" s="29">
        <f t="shared" si="66"/>
        <v>0</v>
      </c>
      <c r="O80" s="29">
        <f t="shared" si="67"/>
        <v>0</v>
      </c>
      <c r="P80" s="29">
        <f t="shared" si="68"/>
        <v>0</v>
      </c>
      <c r="Q80" s="29">
        <f t="shared" si="69"/>
        <v>0</v>
      </c>
      <c r="R80" s="27">
        <f t="shared" si="71"/>
        <v>0</v>
      </c>
    </row>
    <row r="81" spans="1:19" ht="25.5" x14ac:dyDescent="0.25">
      <c r="A81" t="str">
        <f t="shared" si="70"/>
        <v>4.3.5</v>
      </c>
      <c r="B81" s="26" t="s">
        <v>95</v>
      </c>
      <c r="C81" s="27"/>
      <c r="D81" s="28">
        <v>0</v>
      </c>
      <c r="E81" s="28">
        <v>0</v>
      </c>
      <c r="F81" s="29">
        <v>0</v>
      </c>
      <c r="G81" s="29">
        <f>+IFERROR(VLOOKUP(A81,gerardito,3,0),0)</f>
        <v>0</v>
      </c>
      <c r="H81" s="29">
        <f t="shared" si="60"/>
        <v>0</v>
      </c>
      <c r="I81" s="29">
        <f t="shared" si="61"/>
        <v>0</v>
      </c>
      <c r="J81" s="29">
        <f t="shared" si="62"/>
        <v>0</v>
      </c>
      <c r="K81" s="29">
        <f t="shared" si="63"/>
        <v>0</v>
      </c>
      <c r="L81" s="29">
        <f t="shared" si="64"/>
        <v>0</v>
      </c>
      <c r="M81" s="29">
        <f t="shared" si="65"/>
        <v>0</v>
      </c>
      <c r="N81" s="29">
        <f t="shared" si="66"/>
        <v>0</v>
      </c>
      <c r="O81" s="29">
        <f t="shared" si="67"/>
        <v>0</v>
      </c>
      <c r="P81" s="29">
        <f t="shared" si="68"/>
        <v>0</v>
      </c>
      <c r="Q81" s="29">
        <f t="shared" si="69"/>
        <v>0</v>
      </c>
      <c r="R81" s="27">
        <f t="shared" si="71"/>
        <v>0</v>
      </c>
    </row>
    <row r="82" spans="1:19" x14ac:dyDescent="0.25">
      <c r="B82" s="31" t="s">
        <v>96</v>
      </c>
      <c r="C82" s="32">
        <f t="shared" ref="C82:R82" si="72">+C10+C16+C26+C35+C51+C61</f>
        <v>2707281872</v>
      </c>
      <c r="D82" s="33">
        <f t="shared" si="72"/>
        <v>0</v>
      </c>
      <c r="E82" s="33">
        <f t="shared" si="72"/>
        <v>0</v>
      </c>
      <c r="F82" s="32">
        <v>76792750.230000004</v>
      </c>
      <c r="G82" s="32">
        <f>+G10+G16+G26+G35+G51+G61</f>
        <v>218673975.51000002</v>
      </c>
      <c r="H82" s="32">
        <f t="shared" si="72"/>
        <v>0</v>
      </c>
      <c r="I82" s="32">
        <f t="shared" si="72"/>
        <v>0</v>
      </c>
      <c r="J82" s="32">
        <f t="shared" si="72"/>
        <v>0</v>
      </c>
      <c r="K82" s="32">
        <f t="shared" si="72"/>
        <v>0</v>
      </c>
      <c r="L82" s="32">
        <f t="shared" si="72"/>
        <v>0</v>
      </c>
      <c r="M82" s="32">
        <f t="shared" si="72"/>
        <v>0</v>
      </c>
      <c r="N82" s="32">
        <f t="shared" si="72"/>
        <v>0</v>
      </c>
      <c r="O82" s="32">
        <f t="shared" si="72"/>
        <v>0</v>
      </c>
      <c r="P82" s="32">
        <f t="shared" si="72"/>
        <v>0</v>
      </c>
      <c r="Q82" s="32">
        <f t="shared" si="72"/>
        <v>0</v>
      </c>
      <c r="R82" s="32">
        <f t="shared" si="72"/>
        <v>295466725.74000001</v>
      </c>
    </row>
    <row r="83" spans="1:19" x14ac:dyDescent="0.25">
      <c r="B83" s="34" t="s">
        <v>97</v>
      </c>
      <c r="G83" s="37"/>
      <c r="H83" s="38"/>
      <c r="I83" s="38"/>
      <c r="J83" s="38"/>
      <c r="K83" s="38"/>
      <c r="L83" s="38"/>
      <c r="M83" s="38"/>
      <c r="N83" s="38"/>
      <c r="O83" s="38"/>
      <c r="P83" s="38"/>
      <c r="Q83" s="36"/>
      <c r="R83" s="36"/>
      <c r="S83" s="39"/>
    </row>
    <row r="84" spans="1:19" x14ac:dyDescent="0.25">
      <c r="B84" s="35"/>
      <c r="D84" s="40"/>
      <c r="E84" s="40"/>
      <c r="H84" s="41"/>
      <c r="J84" s="41"/>
      <c r="S84" s="39"/>
    </row>
    <row r="85" spans="1:19" ht="15" customHeight="1" x14ac:dyDescent="0.25">
      <c r="B85" s="42" t="s">
        <v>98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3"/>
    </row>
    <row r="86" spans="1:19" x14ac:dyDescent="0.25">
      <c r="B86" s="7" t="s">
        <v>99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9" x14ac:dyDescent="0.25">
      <c r="B87" s="7" t="s">
        <v>100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9" x14ac:dyDescent="0.25">
      <c r="B88" s="35"/>
    </row>
  </sheetData>
  <mergeCells count="14">
    <mergeCell ref="R7:R8"/>
    <mergeCell ref="B85:R85"/>
    <mergeCell ref="B86:R86"/>
    <mergeCell ref="B87:R87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G7"/>
  </mergeCells>
  <pageMargins left="0.11811023622047245" right="0.11811023622047245" top="0.35433070866141736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2023-03-06T16:04:59Z</cp:lastPrinted>
  <dcterms:created xsi:type="dcterms:W3CDTF">2023-03-06T16:04:08Z</dcterms:created>
  <dcterms:modified xsi:type="dcterms:W3CDTF">2023-03-06T16:05:30Z</dcterms:modified>
</cp:coreProperties>
</file>