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esktop\Documentos Quirsa\TRANSPARENCIA 2024\Mayol 2024\"/>
    </mc:Choice>
  </mc:AlternateContent>
  <xr:revisionPtr revIDLastSave="0" documentId="13_ncr:1_{40A66743-D46A-4C6D-973C-4F01D1D75677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Aprobado-EJEC.'!$A$1:$Q$109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9" l="1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I51" i="9"/>
  <c r="I35" i="9"/>
  <c r="I26" i="9"/>
  <c r="I16" i="9"/>
  <c r="I10" i="9"/>
  <c r="D25" i="9"/>
  <c r="D24" i="9"/>
  <c r="H51" i="9"/>
  <c r="H35" i="9"/>
  <c r="H26" i="9"/>
  <c r="H16" i="9"/>
  <c r="H10" i="9"/>
  <c r="D16" i="9"/>
  <c r="C25" i="9"/>
  <c r="C24" i="9"/>
  <c r="D61" i="9"/>
  <c r="C69" i="9"/>
  <c r="C66" i="9"/>
  <c r="C51" i="9"/>
  <c r="D51" i="9"/>
  <c r="D35" i="9"/>
  <c r="C35" i="9"/>
  <c r="D26" i="9"/>
  <c r="C26" i="9"/>
  <c r="D10" i="9"/>
  <c r="C10" i="9"/>
  <c r="G51" i="9"/>
  <c r="F51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H82" i="9" l="1"/>
  <c r="C16" i="9"/>
  <c r="C61" i="9"/>
  <c r="E5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<sst xmlns="http://schemas.openxmlformats.org/spreadsheetml/2006/main" count="113" uniqueCount="110">
  <si>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</si>
  <si>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</si>
  <si>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</si>
  <si>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</si>
  <si>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</si>
  <si>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</si>
  <si>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</si>
  <si>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</si>
  <si>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</si>
  <si>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</si>
  <si>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</si>
  <si>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</si>
  <si>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</si>
  <si>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</si>
  <si>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</si>
  <si>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</si>
  <si>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</si>
  <si>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</si>
  <si>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</si>
  <si>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</si>
  <si>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</si>
  <si>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</si>
  <si>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</si>
  <si>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</si>
  <si>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</si>
  <si>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</si>
  <si>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</si>
  <si>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</si>
  <si>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</si>
  <si>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</si>
  <si>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</si>
  <si>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</si>
  <si>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</si>
  <si>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</si>
  <si>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</si>
  <si>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</si>
  <si>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</si>
  <si>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</si>
  <si>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</si>
  <si>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</si>
  <si>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</si>
  <si>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</si>
  <si>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</si>
  <si>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</si>
  <si>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</si>
  <si>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</si>
  <si>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</si>
  <si>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</si>
  <si>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</si>
  <si>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</si>
  <si>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</si>
  <si>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</si>
  <si>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</si>
  <si>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</si>
  <si>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</si>
  <si>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</si>
  <si>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</si>
  <si>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</si>
  <si>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</si>
  <si>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</si>
  <si>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</si>
  <si>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</si>
  <si>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</si>
  <si>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</si>
  <si>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</si>
  <si>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</si>
  <si>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</si>
  <si>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</si>
  <si>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</si>
  <si>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</si>
  <si>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</si>
  <si>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</si>
  <si>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</si>
  <si>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</si>
  <si>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</si>
  <si>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</si>
  <si>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</si>
  <si>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</si>
  <si>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</si>
  <si>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</si>
  <si>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</si>
  <si>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</si>
  <si>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</si>
  <si>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</si>
  <si>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</si>
  <si>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</si>
  <si>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</si>
  <si>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</si>
  <si>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</si>
  <si>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</si>
  <si>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</si>
  <si>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</si>
  <si>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</si>
  <si>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</si>
  <si>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</si>
  <si>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</si>
  <si>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</si>
  <si>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</si>
  <si>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</si>
  <si>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</si>
  <si>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</si>
  <si>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</si>
  <si>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</si>
  <si>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</si>
  <si>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</si>
  <si>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</si>
  <si>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Del 1 al 31 de mayo 2024</t>
  </si>
  <si>
    <t>Fecha de Creación 04-06-2024</t>
  </si>
  <si>
    <t>Ronald Rodríguez</t>
  </si>
  <si>
    <t>Encargado de la División de Presupuesto del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</si>
</sst>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239102020</c:v>
                </c:pt>
                <c:pt idx="3">
                  <c:v>200000</c:v>
                </c:pt>
                <c:pt idx="4">
                  <c:v>66000</c:v>
                </c:pt>
                <c:pt idx="5">
                  <c:v>187356713</c:v>
                </c:pt>
                <c:pt idx="6">
                  <c:v>444539546.20999998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181238736.34</c:v>
                </c:pt>
                <c:pt idx="15">
                  <c:v>48988059.43</c:v>
                </c:pt>
                <c:pt idx="16">
                  <c:v>184604895.79999998</c:v>
                </c:pt>
                <c:pt idx="17">
                  <c:v>105856896</c:v>
                </c:pt>
                <c:pt idx="18">
                  <c:v>4555000</c:v>
                </c:pt>
                <c:pt idx="19">
                  <c:v>11900000.199999999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34083499.600000001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Mayo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Mayo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Mayo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Mayo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Mayo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Mayo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Mayo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488583404.24000001</c:v>
                </c:pt>
                <c:pt idx="1">
                  <c:v>418396297.35000002</c:v>
                </c:pt>
                <c:pt idx="2">
                  <c:v>5228202.09</c:v>
                </c:pt>
                <c:pt idx="3">
                  <c:v>0</c:v>
                </c:pt>
                <c:pt idx="4">
                  <c:v>44000</c:v>
                </c:pt>
                <c:pt idx="5">
                  <c:v>64914904.799999997</c:v>
                </c:pt>
                <c:pt idx="6">
                  <c:v>135126869.97999999</c:v>
                </c:pt>
                <c:pt idx="7">
                  <c:v>11427202.879999999</c:v>
                </c:pt>
                <c:pt idx="8">
                  <c:v>3340500.28</c:v>
                </c:pt>
                <c:pt idx="9">
                  <c:v>1523400</c:v>
                </c:pt>
                <c:pt idx="10">
                  <c:v>2610595.9299999997</c:v>
                </c:pt>
                <c:pt idx="11">
                  <c:v>24225345.75</c:v>
                </c:pt>
                <c:pt idx="12">
                  <c:v>13294966.939999999</c:v>
                </c:pt>
                <c:pt idx="13">
                  <c:v>20571722.859999999</c:v>
                </c:pt>
                <c:pt idx="14">
                  <c:v>44274157.980000004</c:v>
                </c:pt>
                <c:pt idx="15">
                  <c:v>13858977.359999999</c:v>
                </c:pt>
                <c:pt idx="16">
                  <c:v>60879615.269999996</c:v>
                </c:pt>
                <c:pt idx="17">
                  <c:v>36882250.379999995</c:v>
                </c:pt>
                <c:pt idx="18">
                  <c:v>316251.33</c:v>
                </c:pt>
                <c:pt idx="19">
                  <c:v>3430537.59</c:v>
                </c:pt>
                <c:pt idx="20">
                  <c:v>7317</c:v>
                </c:pt>
                <c:pt idx="21">
                  <c:v>245646.5</c:v>
                </c:pt>
                <c:pt idx="22">
                  <c:v>177866.27000000002</c:v>
                </c:pt>
                <c:pt idx="23">
                  <c:v>8469193.4499999993</c:v>
                </c:pt>
                <c:pt idx="24">
                  <c:v>11350552.75</c:v>
                </c:pt>
                <c:pt idx="25">
                  <c:v>59920812.5</c:v>
                </c:pt>
                <c:pt idx="26">
                  <c:v>59920812.5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117985108.27999999</c:v>
                </c:pt>
                <c:pt idx="42">
                  <c:v>112422689.53</c:v>
                </c:pt>
                <c:pt idx="43">
                  <c:v>153875.01</c:v>
                </c:pt>
                <c:pt idx="44">
                  <c:v>0</c:v>
                </c:pt>
                <c:pt idx="45">
                  <c:v>0</c:v>
                </c:pt>
                <c:pt idx="46">
                  <c:v>3475739.9600000004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1850203.78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862495810.26999998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190500"/>
          <a:ext cx="939797" cy="576000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119495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1194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80" zoomScaleNormal="100" zoomScaleSheetLayoutView="80" workbookViewId="0">
      <selection activeCell="C108" sqref="C108"/>
    </sheetView>
  </sheetViews>
  <sheetFormatPr baseColWidth="10" defaultColWidth="11.42578125" defaultRowHeight="12.75" x14ac:dyDescent="0.2"/>
  <cols>
    <col min="1" max="1" width="7" style="1" hidden="1" customWidth="1"/>
    <col min="2" max="2" width="32.425781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9.140625" style="9" hidden="1" customWidth="1"/>
    <col min="11" max="11" width="5.42578125" style="9" hidden="1" customWidth="1"/>
    <col min="12" max="12" width="8.42578125" style="9" hidden="1" customWidth="1"/>
    <col min="13" max="13" width="12.28515625" style="9" hidden="1" customWidth="1"/>
    <col min="14" max="14" width="9" style="9" hidden="1" customWidth="1"/>
    <col min="15" max="15" width="12.42578125" style="9" hidden="1" customWidth="1"/>
    <col min="16" max="16" width="10.85546875" style="9" hidden="1" customWidth="1"/>
    <col min="17" max="17" width="12" style="9" customWidth="1"/>
    <col min="18" max="16384" width="11.42578125" style="1"/>
  </cols>
  <sheetData>
    <row r="1" spans="1:17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">
      <c r="B3" s="24" t="s">
        <v>106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B4" s="20" t="s">
        <v>92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"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4" customHeight="1" x14ac:dyDescent="0.2">
      <c r="B6" s="2"/>
      <c r="C6" s="2"/>
      <c r="D6" s="2"/>
      <c r="G6" s="1" t="s">
        <v>107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x14ac:dyDescent="0.25">
      <c r="B7" s="22" t="s">
        <v>68</v>
      </c>
      <c r="C7" s="23" t="s">
        <v>69</v>
      </c>
      <c r="D7" s="23" t="s">
        <v>70</v>
      </c>
      <c r="E7" s="23" t="s">
        <v>103</v>
      </c>
      <c r="F7" s="23" t="s">
        <v>104</v>
      </c>
      <c r="G7" s="23" t="s">
        <v>105</v>
      </c>
      <c r="H7" s="23" t="s">
        <v>4</v>
      </c>
      <c r="I7" s="18" t="s">
        <v>5</v>
      </c>
      <c r="J7" s="3"/>
      <c r="K7" s="3"/>
      <c r="L7" s="3"/>
      <c r="M7" s="3"/>
      <c r="N7" s="3"/>
      <c r="O7" s="3"/>
      <c r="P7" s="3"/>
      <c r="Q7" s="18" t="s">
        <v>3</v>
      </c>
    </row>
    <row r="8" spans="1:17" s="9" customFormat="1" x14ac:dyDescent="0.25">
      <c r="B8" s="22"/>
      <c r="C8" s="23"/>
      <c r="D8" s="23"/>
      <c r="E8" s="23" t="s">
        <v>71</v>
      </c>
      <c r="F8" s="23" t="s">
        <v>71</v>
      </c>
      <c r="G8" s="23" t="s">
        <v>4</v>
      </c>
      <c r="H8" s="23" t="s">
        <v>4</v>
      </c>
      <c r="I8" s="19"/>
      <c r="J8" s="4" t="s">
        <v>6</v>
      </c>
      <c r="K8" s="4" t="s">
        <v>7</v>
      </c>
      <c r="L8" s="4" t="s">
        <v>72</v>
      </c>
      <c r="M8" s="4" t="s">
        <v>8</v>
      </c>
      <c r="N8" s="4" t="s">
        <v>9</v>
      </c>
      <c r="O8" s="4" t="s">
        <v>73</v>
      </c>
      <c r="P8" s="4" t="s">
        <v>10</v>
      </c>
      <c r="Q8" s="19"/>
    </row>
    <row r="9" spans="1:17" x14ac:dyDescent="0.2">
      <c r="B9" s="25" t="s">
        <v>11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x14ac:dyDescent="0.2">
      <c r="A10" s="1" t="str">
        <f t="shared" ref="A10:A73" si="0">+TRIM(MID(B10,1,FIND("-",B10,1)-1))</f>
        <v>2.1</v>
      </c>
      <c r="B10" s="25" t="s">
        <v>12</v>
      </c>
      <c r="C10" s="26">
        <f t="shared" ref="C10:I10" si="1">SUM(C11:C15)</f>
        <v>1721122294</v>
      </c>
      <c r="D10" s="26">
        <f t="shared" si="1"/>
        <v>1721122294</v>
      </c>
      <c r="E10" s="26">
        <f t="shared" si="1"/>
        <v>93301275.579999998</v>
      </c>
      <c r="F10" s="26">
        <f t="shared" si="1"/>
        <v>95671812.030000016</v>
      </c>
      <c r="G10" s="26">
        <f t="shared" si="1"/>
        <v>100810771.08</v>
      </c>
      <c r="H10" s="26">
        <f t="shared" si="1"/>
        <v>100876567.75999999</v>
      </c>
      <c r="I10" s="26">
        <f t="shared" si="1"/>
        <v>97922977.790000007</v>
      </c>
      <c r="J10" s="26"/>
      <c r="K10" s="27"/>
      <c r="L10" s="26"/>
      <c r="M10" s="26"/>
      <c r="N10" s="26"/>
      <c r="O10" s="26"/>
      <c r="P10" s="26"/>
      <c r="Q10" s="26">
        <f>SUM(E10:O10)</f>
        <v>488583404.24000001</v>
      </c>
    </row>
    <row r="11" spans="1:17" x14ac:dyDescent="0.2">
      <c r="A11" s="1" t="str">
        <f t="shared" si="0"/>
        <v>2.1.1</v>
      </c>
      <c r="B11" s="28" t="s">
        <v>13</v>
      </c>
      <c r="C11" s="29">
        <v>1296397561</v>
      </c>
      <c r="D11" s="29">
        <v>1294397561</v>
      </c>
      <c r="E11" s="29">
        <v>79773757.060000002</v>
      </c>
      <c r="F11" s="29">
        <v>82151507.020000011</v>
      </c>
      <c r="G11" s="29">
        <v>86360908.260000005</v>
      </c>
      <c r="H11" s="29">
        <v>86371716.25</v>
      </c>
      <c r="I11" s="29">
        <v>83738408.760000005</v>
      </c>
      <c r="J11" s="29"/>
      <c r="K11" s="29"/>
      <c r="L11" s="30"/>
      <c r="M11" s="29"/>
      <c r="N11" s="29"/>
      <c r="O11" s="29"/>
      <c r="P11" s="29"/>
      <c r="Q11" s="26">
        <f>SUM(E11:O11)</f>
        <v>418396297.35000002</v>
      </c>
    </row>
    <row r="12" spans="1:17" x14ac:dyDescent="0.2">
      <c r="A12" s="1" t="str">
        <f t="shared" si="0"/>
        <v>2.1.2</v>
      </c>
      <c r="B12" s="28" t="s">
        <v>14</v>
      </c>
      <c r="C12" s="29">
        <v>237168020</v>
      </c>
      <c r="D12" s="29">
        <v>239102020</v>
      </c>
      <c r="E12" s="29">
        <v>1076610.94</v>
      </c>
      <c r="F12" s="29">
        <v>872664.06</v>
      </c>
      <c r="G12" s="29">
        <v>1039812.63</v>
      </c>
      <c r="H12" s="29">
        <v>1132353.8500000001</v>
      </c>
      <c r="I12" s="29">
        <v>1106760.6100000001</v>
      </c>
      <c r="J12" s="29"/>
      <c r="K12" s="29"/>
      <c r="L12" s="29"/>
      <c r="M12" s="29"/>
      <c r="N12" s="29"/>
      <c r="O12" s="29"/>
      <c r="P12" s="29"/>
      <c r="Q12" s="26">
        <f>SUM(E12:O12)</f>
        <v>5228202.09</v>
      </c>
    </row>
    <row r="13" spans="1:17" x14ac:dyDescent="0.2">
      <c r="A13" s="1" t="str">
        <f t="shared" si="0"/>
        <v>2.1.3</v>
      </c>
      <c r="B13" s="28" t="s">
        <v>15</v>
      </c>
      <c r="C13" s="29">
        <v>200000</v>
      </c>
      <c r="D13" s="29">
        <v>200000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/>
      <c r="K13" s="29"/>
      <c r="L13" s="29"/>
      <c r="M13" s="29"/>
      <c r="N13" s="29"/>
      <c r="O13" s="29"/>
      <c r="P13" s="29"/>
      <c r="Q13" s="26">
        <f>SUM(E13:O13)</f>
        <v>0</v>
      </c>
    </row>
    <row r="14" spans="1:17" x14ac:dyDescent="0.2">
      <c r="A14" s="1" t="str">
        <f t="shared" si="0"/>
        <v>2.1.4</v>
      </c>
      <c r="B14" s="28" t="s">
        <v>16</v>
      </c>
      <c r="C14" s="29">
        <v>0</v>
      </c>
      <c r="D14" s="29">
        <v>66000</v>
      </c>
      <c r="E14" s="29">
        <v>0</v>
      </c>
      <c r="F14" s="29">
        <v>0</v>
      </c>
      <c r="G14" s="29">
        <v>0</v>
      </c>
      <c r="H14" s="29">
        <v>22000</v>
      </c>
      <c r="I14" s="29">
        <v>22000</v>
      </c>
      <c r="J14" s="29"/>
      <c r="K14" s="29"/>
      <c r="L14" s="29"/>
      <c r="M14" s="29"/>
      <c r="N14" s="29"/>
      <c r="O14" s="29"/>
      <c r="P14" s="29"/>
      <c r="Q14" s="26">
        <f>SUM(E14:O14)</f>
        <v>44000</v>
      </c>
    </row>
    <row r="15" spans="1:17" x14ac:dyDescent="0.2">
      <c r="A15" s="1" t="str">
        <f t="shared" si="0"/>
        <v>2.1.5</v>
      </c>
      <c r="B15" s="28" t="s">
        <v>74</v>
      </c>
      <c r="C15" s="29">
        <v>187356713</v>
      </c>
      <c r="D15" s="29">
        <v>187356713</v>
      </c>
      <c r="E15" s="29">
        <v>12450907.58</v>
      </c>
      <c r="F15" s="29">
        <v>12647640.950000001</v>
      </c>
      <c r="G15" s="29">
        <v>13410050.189999999</v>
      </c>
      <c r="H15" s="29">
        <v>13350497.66</v>
      </c>
      <c r="I15" s="29">
        <v>13055808.42</v>
      </c>
      <c r="J15" s="29"/>
      <c r="K15" s="29"/>
      <c r="L15" s="29"/>
      <c r="M15" s="29"/>
      <c r="N15" s="29"/>
      <c r="O15" s="29"/>
      <c r="P15" s="29"/>
      <c r="Q15" s="26">
        <f>SUM(E15:O15)</f>
        <v>64914904.799999997</v>
      </c>
    </row>
    <row r="16" spans="1:17" x14ac:dyDescent="0.2">
      <c r="A16" s="1" t="str">
        <f t="shared" si="0"/>
        <v>2.2</v>
      </c>
      <c r="B16" s="25" t="s">
        <v>17</v>
      </c>
      <c r="C16" s="26">
        <f t="shared" ref="C16:I16" si="2">SUM(C17:C25)</f>
        <v>572602219</v>
      </c>
      <c r="D16" s="26">
        <f t="shared" si="2"/>
        <v>444539546.20999998</v>
      </c>
      <c r="E16" s="26">
        <f t="shared" si="2"/>
        <v>6357551.9500000002</v>
      </c>
      <c r="F16" s="26">
        <f t="shared" si="2"/>
        <v>37109792.719999999</v>
      </c>
      <c r="G16" s="26">
        <f t="shared" si="2"/>
        <v>27591032.02</v>
      </c>
      <c r="H16" s="26">
        <f t="shared" si="2"/>
        <v>13380600.529999999</v>
      </c>
      <c r="I16" s="26">
        <f t="shared" si="2"/>
        <v>50687892.759999998</v>
      </c>
      <c r="J16" s="26"/>
      <c r="K16" s="26"/>
      <c r="L16" s="26"/>
      <c r="M16" s="26"/>
      <c r="N16" s="26"/>
      <c r="O16" s="26"/>
      <c r="P16" s="26"/>
      <c r="Q16" s="26">
        <f>SUM(E16:O16)</f>
        <v>135126869.97999999</v>
      </c>
    </row>
    <row r="17" spans="1:17" x14ac:dyDescent="0.2">
      <c r="A17" s="1" t="str">
        <f t="shared" si="0"/>
        <v>2.2.1</v>
      </c>
      <c r="B17" s="28" t="s">
        <v>18</v>
      </c>
      <c r="C17" s="29">
        <v>36259977</v>
      </c>
      <c r="D17" s="29">
        <v>33769977</v>
      </c>
      <c r="E17" s="29">
        <v>2449146</v>
      </c>
      <c r="F17" s="29">
        <v>105430.85000000009</v>
      </c>
      <c r="G17" s="29">
        <v>2716336.98</v>
      </c>
      <c r="H17" s="29">
        <v>1670914.13</v>
      </c>
      <c r="I17" s="29">
        <v>4485374.92</v>
      </c>
      <c r="J17" s="29"/>
      <c r="K17" s="29"/>
      <c r="L17" s="29"/>
      <c r="M17" s="29"/>
      <c r="N17" s="29"/>
      <c r="O17" s="29"/>
      <c r="P17" s="29"/>
      <c r="Q17" s="26">
        <f>SUM(E17:O17)</f>
        <v>11427202.879999999</v>
      </c>
    </row>
    <row r="18" spans="1:17" ht="22.5" x14ac:dyDescent="0.2">
      <c r="A18" s="1" t="str">
        <f t="shared" si="0"/>
        <v>2.2.2</v>
      </c>
      <c r="B18" s="28" t="s">
        <v>19</v>
      </c>
      <c r="C18" s="29">
        <v>33166850</v>
      </c>
      <c r="D18" s="29">
        <v>24616850</v>
      </c>
      <c r="E18" s="29">
        <v>0</v>
      </c>
      <c r="F18" s="29">
        <v>737651.59</v>
      </c>
      <c r="G18" s="29">
        <v>839352.13</v>
      </c>
      <c r="H18" s="29">
        <v>728600.08</v>
      </c>
      <c r="I18" s="29">
        <v>1034896.48</v>
      </c>
      <c r="J18" s="29"/>
      <c r="K18" s="29"/>
      <c r="L18" s="29"/>
      <c r="M18" s="29"/>
      <c r="N18" s="29"/>
      <c r="O18" s="29"/>
      <c r="P18" s="29"/>
      <c r="Q18" s="26">
        <f>SUM(E18:O18)</f>
        <v>3340500.28</v>
      </c>
    </row>
    <row r="19" spans="1:17" x14ac:dyDescent="0.2">
      <c r="A19" s="1" t="str">
        <f t="shared" si="0"/>
        <v>2.2.3</v>
      </c>
      <c r="B19" s="28" t="s">
        <v>20</v>
      </c>
      <c r="C19" s="29">
        <v>8059250</v>
      </c>
      <c r="D19" s="29">
        <v>8059250</v>
      </c>
      <c r="E19" s="29">
        <v>0</v>
      </c>
      <c r="F19" s="29">
        <v>588000</v>
      </c>
      <c r="G19" s="29">
        <v>133100</v>
      </c>
      <c r="H19" s="29">
        <v>565350</v>
      </c>
      <c r="I19" s="29">
        <v>236950</v>
      </c>
      <c r="J19" s="29"/>
      <c r="K19" s="29"/>
      <c r="L19" s="29"/>
      <c r="M19" s="29"/>
      <c r="N19" s="29"/>
      <c r="O19" s="29"/>
      <c r="P19" s="29"/>
      <c r="Q19" s="26">
        <f>SUM(E19:O19)</f>
        <v>1523400</v>
      </c>
    </row>
    <row r="20" spans="1:17" x14ac:dyDescent="0.2">
      <c r="A20" s="1" t="str">
        <f t="shared" si="0"/>
        <v>2.2.4</v>
      </c>
      <c r="B20" s="28" t="s">
        <v>21</v>
      </c>
      <c r="C20" s="29">
        <v>17001000</v>
      </c>
      <c r="D20" s="29">
        <v>12500000</v>
      </c>
      <c r="E20" s="29">
        <v>0</v>
      </c>
      <c r="F20" s="29">
        <v>1194723.97</v>
      </c>
      <c r="G20" s="29">
        <v>150594.75</v>
      </c>
      <c r="H20" s="29">
        <v>476594.75</v>
      </c>
      <c r="I20" s="29">
        <v>788682.46</v>
      </c>
      <c r="J20" s="29"/>
      <c r="K20" s="29"/>
      <c r="L20" s="29"/>
      <c r="M20" s="29"/>
      <c r="N20" s="29"/>
      <c r="O20" s="29"/>
      <c r="P20" s="29"/>
      <c r="Q20" s="26">
        <f>SUM(E20:O20)</f>
        <v>2610595.9299999997</v>
      </c>
    </row>
    <row r="21" spans="1:17" x14ac:dyDescent="0.2">
      <c r="A21" s="1" t="str">
        <f t="shared" si="0"/>
        <v>2.2.5</v>
      </c>
      <c r="B21" s="28" t="s">
        <v>22</v>
      </c>
      <c r="C21" s="29">
        <v>71557372</v>
      </c>
      <c r="D21" s="29">
        <v>62097372</v>
      </c>
      <c r="E21" s="29">
        <v>0</v>
      </c>
      <c r="F21" s="29">
        <v>8437665.25</v>
      </c>
      <c r="G21" s="29">
        <v>0</v>
      </c>
      <c r="H21" s="29">
        <v>606992</v>
      </c>
      <c r="I21" s="29">
        <v>15180688.5</v>
      </c>
      <c r="J21" s="29"/>
      <c r="K21" s="29"/>
      <c r="L21" s="29"/>
      <c r="M21" s="29"/>
      <c r="N21" s="29"/>
      <c r="O21" s="29"/>
      <c r="P21" s="29"/>
      <c r="Q21" s="26">
        <f>SUM(E21:O21)</f>
        <v>24225345.75</v>
      </c>
    </row>
    <row r="22" spans="1:17" x14ac:dyDescent="0.2">
      <c r="A22" s="1" t="str">
        <f t="shared" si="0"/>
        <v>2.2.6</v>
      </c>
      <c r="B22" s="28" t="s">
        <v>23</v>
      </c>
      <c r="C22" s="29">
        <v>36400000</v>
      </c>
      <c r="D22" s="29">
        <v>27109301.440000001</v>
      </c>
      <c r="E22" s="29">
        <v>1593921.58</v>
      </c>
      <c r="F22" s="29">
        <v>1655313.35</v>
      </c>
      <c r="G22" s="29">
        <v>1573405.07</v>
      </c>
      <c r="H22" s="29">
        <v>1608552.26</v>
      </c>
      <c r="I22" s="29">
        <v>6863774.6799999997</v>
      </c>
      <c r="J22" s="29"/>
      <c r="K22" s="29"/>
      <c r="L22" s="29"/>
      <c r="M22" s="29"/>
      <c r="N22" s="29"/>
      <c r="O22" s="29"/>
      <c r="P22" s="29"/>
      <c r="Q22" s="26">
        <f>SUM(E22:O22)</f>
        <v>13294966.939999999</v>
      </c>
    </row>
    <row r="23" spans="1:17" ht="33.75" x14ac:dyDescent="0.2">
      <c r="A23" s="1" t="str">
        <f t="shared" si="0"/>
        <v>2.2.7</v>
      </c>
      <c r="B23" s="28" t="s">
        <v>24</v>
      </c>
      <c r="C23" s="29">
        <v>49600000</v>
      </c>
      <c r="D23" s="29">
        <v>46160000</v>
      </c>
      <c r="E23" s="29">
        <v>0</v>
      </c>
      <c r="F23" s="29">
        <v>2964324.74</v>
      </c>
      <c r="G23" s="29">
        <v>2089151.79</v>
      </c>
      <c r="H23" s="29">
        <v>4345641.29</v>
      </c>
      <c r="I23" s="29">
        <v>11172605.039999999</v>
      </c>
      <c r="J23" s="29"/>
      <c r="K23" s="29"/>
      <c r="L23" s="29"/>
      <c r="M23" s="29"/>
      <c r="N23" s="29"/>
      <c r="O23" s="29"/>
      <c r="P23" s="29"/>
      <c r="Q23" s="26">
        <f>SUM(E23:O23)</f>
        <v>20571722.859999999</v>
      </c>
    </row>
    <row r="24" spans="1:17" ht="22.5" x14ac:dyDescent="0.2">
      <c r="A24" s="1" t="str">
        <f t="shared" si="0"/>
        <v>2.2.8</v>
      </c>
      <c r="B24" s="28" t="s">
        <v>25</v>
      </c>
      <c r="C24" s="30">
        <f>260965043+4424527</f>
        <v>265389570</v>
      </c>
      <c r="D24" s="29">
        <f>176814209.34+4424527</f>
        <v>181238736.34</v>
      </c>
      <c r="E24" s="29">
        <v>722146.61</v>
      </c>
      <c r="F24" s="29">
        <v>19309881.420000002</v>
      </c>
      <c r="G24" s="29">
        <v>14553207.140000001</v>
      </c>
      <c r="H24" s="29">
        <v>1407569.02</v>
      </c>
      <c r="I24" s="29">
        <v>8281353.79</v>
      </c>
      <c r="J24" s="29"/>
      <c r="K24" s="29"/>
      <c r="L24" s="29"/>
      <c r="M24" s="31"/>
      <c r="N24" s="29"/>
      <c r="O24" s="29"/>
      <c r="P24" s="29"/>
      <c r="Q24" s="26">
        <f>SUM(E24:O24)</f>
        <v>44274157.980000004</v>
      </c>
    </row>
    <row r="25" spans="1:17" x14ac:dyDescent="0.2">
      <c r="A25" s="1" t="str">
        <f t="shared" si="0"/>
        <v>2.2.9</v>
      </c>
      <c r="B25" s="28" t="s">
        <v>26</v>
      </c>
      <c r="C25" s="29">
        <f>53648237+1519963</f>
        <v>55168200</v>
      </c>
      <c r="D25" s="29">
        <f>47468096.43+1519963</f>
        <v>48988059.43</v>
      </c>
      <c r="E25" s="29">
        <v>1592337.76</v>
      </c>
      <c r="F25" s="29">
        <v>2116801.5499999998</v>
      </c>
      <c r="G25" s="29">
        <v>5535884.1600000001</v>
      </c>
      <c r="H25" s="29">
        <v>1970387</v>
      </c>
      <c r="I25" s="29">
        <v>2643566.89</v>
      </c>
      <c r="J25" s="29"/>
      <c r="K25" s="29"/>
      <c r="L25" s="29"/>
      <c r="M25" s="29"/>
      <c r="N25" s="29"/>
      <c r="O25" s="29"/>
      <c r="P25" s="29"/>
      <c r="Q25" s="26">
        <f>SUM(E25:O25)</f>
        <v>13858977.359999999</v>
      </c>
    </row>
    <row r="26" spans="1:17" x14ac:dyDescent="0.2">
      <c r="A26" s="1" t="str">
        <f t="shared" si="0"/>
        <v>2.3</v>
      </c>
      <c r="B26" s="25" t="s">
        <v>27</v>
      </c>
      <c r="C26" s="26">
        <f t="shared" ref="C26:I26" si="3">SUM(C27:C34)</f>
        <v>305475888</v>
      </c>
      <c r="D26" s="26">
        <f t="shared" si="3"/>
        <v>184604895.79999998</v>
      </c>
      <c r="E26" s="26">
        <f t="shared" si="3"/>
        <v>2011321.59</v>
      </c>
      <c r="F26" s="26">
        <f t="shared" si="3"/>
        <v>16921384.43</v>
      </c>
      <c r="G26" s="26">
        <f t="shared" si="3"/>
        <v>11111370.919999998</v>
      </c>
      <c r="H26" s="26">
        <f t="shared" si="3"/>
        <v>13801221.629999999</v>
      </c>
      <c r="I26" s="26">
        <f t="shared" si="3"/>
        <v>17034316.699999999</v>
      </c>
      <c r="J26" s="26"/>
      <c r="K26" s="26"/>
      <c r="L26" s="26"/>
      <c r="M26" s="26"/>
      <c r="N26" s="26"/>
      <c r="O26" s="26"/>
      <c r="P26" s="26"/>
      <c r="Q26" s="26">
        <f>SUM(E26:O26)</f>
        <v>60879615.269999996</v>
      </c>
    </row>
    <row r="27" spans="1:17" ht="22.5" x14ac:dyDescent="0.2">
      <c r="A27" s="1" t="str">
        <f t="shared" si="0"/>
        <v>2.3.1</v>
      </c>
      <c r="B27" s="28" t="s">
        <v>28</v>
      </c>
      <c r="C27" s="29">
        <v>173616896</v>
      </c>
      <c r="D27" s="29">
        <v>105856896</v>
      </c>
      <c r="E27" s="29">
        <v>622388.15</v>
      </c>
      <c r="F27" s="29">
        <v>9194342.0499999989</v>
      </c>
      <c r="G27" s="29">
        <v>6815842.0099999998</v>
      </c>
      <c r="H27" s="29">
        <v>8783547.6199999992</v>
      </c>
      <c r="I27" s="29">
        <v>11466130.550000001</v>
      </c>
      <c r="J27" s="29"/>
      <c r="K27" s="29"/>
      <c r="L27" s="29"/>
      <c r="M27" s="29"/>
      <c r="N27" s="29"/>
      <c r="O27" s="29"/>
      <c r="P27" s="29"/>
      <c r="Q27" s="26">
        <f>SUM(E27:O27)</f>
        <v>36882250.379999995</v>
      </c>
    </row>
    <row r="28" spans="1:17" x14ac:dyDescent="0.2">
      <c r="A28" s="1" t="str">
        <f t="shared" si="0"/>
        <v>2.3.2</v>
      </c>
      <c r="B28" s="28" t="s">
        <v>29</v>
      </c>
      <c r="C28" s="29">
        <v>4935000</v>
      </c>
      <c r="D28" s="29">
        <v>4555000</v>
      </c>
      <c r="E28" s="29">
        <v>156241.44</v>
      </c>
      <c r="F28" s="29">
        <v>0</v>
      </c>
      <c r="G28" s="29">
        <v>0</v>
      </c>
      <c r="H28" s="29">
        <v>153991.89000000001</v>
      </c>
      <c r="I28" s="29">
        <v>6018</v>
      </c>
      <c r="J28" s="29"/>
      <c r="K28" s="29"/>
      <c r="L28" s="29"/>
      <c r="M28" s="29"/>
      <c r="N28" s="29"/>
      <c r="O28" s="29"/>
      <c r="P28" s="29"/>
      <c r="Q28" s="26">
        <f>SUM(E28:O28)</f>
        <v>316251.33</v>
      </c>
    </row>
    <row r="29" spans="1:17" ht="22.5" x14ac:dyDescent="0.2">
      <c r="A29" s="1" t="str">
        <f t="shared" si="0"/>
        <v>2.3.3</v>
      </c>
      <c r="B29" s="28" t="s">
        <v>30</v>
      </c>
      <c r="C29" s="29">
        <v>29606605</v>
      </c>
      <c r="D29" s="29">
        <v>11900000.199999999</v>
      </c>
      <c r="E29" s="29">
        <v>0</v>
      </c>
      <c r="F29" s="29">
        <v>1661511</v>
      </c>
      <c r="G29" s="29">
        <v>180365</v>
      </c>
      <c r="H29" s="29">
        <v>817255.15</v>
      </c>
      <c r="I29" s="29">
        <v>771406.44</v>
      </c>
      <c r="J29" s="29"/>
      <c r="K29" s="29"/>
      <c r="L29" s="29"/>
      <c r="M29" s="29"/>
      <c r="N29" s="29"/>
      <c r="O29" s="29"/>
      <c r="P29" s="29"/>
      <c r="Q29" s="26">
        <f>SUM(E29:O29)</f>
        <v>3430537.59</v>
      </c>
    </row>
    <row r="30" spans="1:17" x14ac:dyDescent="0.2">
      <c r="A30" s="1" t="str">
        <f t="shared" si="0"/>
        <v>2.3.4</v>
      </c>
      <c r="B30" s="28" t="s">
        <v>31</v>
      </c>
      <c r="C30" s="29">
        <v>0</v>
      </c>
      <c r="D30" s="29">
        <v>400000</v>
      </c>
      <c r="E30" s="29">
        <v>0</v>
      </c>
      <c r="F30" s="29">
        <v>7317</v>
      </c>
      <c r="G30" s="29">
        <v>0</v>
      </c>
      <c r="H30" s="29">
        <v>0</v>
      </c>
      <c r="I30" s="29">
        <v>0</v>
      </c>
      <c r="J30" s="29"/>
      <c r="K30" s="29"/>
      <c r="L30" s="29"/>
      <c r="M30" s="29"/>
      <c r="N30" s="29"/>
      <c r="O30" s="29"/>
      <c r="P30" s="29"/>
      <c r="Q30" s="26">
        <f>SUM(E30:O30)</f>
        <v>7317</v>
      </c>
    </row>
    <row r="31" spans="1:17" ht="22.5" x14ac:dyDescent="0.2">
      <c r="A31" s="1" t="str">
        <f t="shared" si="0"/>
        <v>2.3.5</v>
      </c>
      <c r="B31" s="28" t="s">
        <v>32</v>
      </c>
      <c r="C31" s="29">
        <v>1860000</v>
      </c>
      <c r="D31" s="29">
        <v>1500000</v>
      </c>
      <c r="E31" s="29">
        <v>164492</v>
      </c>
      <c r="F31" s="29">
        <v>14661.5</v>
      </c>
      <c r="G31" s="29">
        <v>0</v>
      </c>
      <c r="H31" s="29">
        <v>2478</v>
      </c>
      <c r="I31" s="29">
        <v>64015</v>
      </c>
      <c r="J31" s="29"/>
      <c r="K31" s="29"/>
      <c r="L31" s="29"/>
      <c r="M31" s="29"/>
      <c r="N31" s="29"/>
      <c r="O31" s="29"/>
      <c r="P31" s="29"/>
      <c r="Q31" s="26">
        <f>SUM(E31:O31)</f>
        <v>245646.5</v>
      </c>
    </row>
    <row r="32" spans="1:17" ht="22.5" x14ac:dyDescent="0.2">
      <c r="A32" s="1" t="str">
        <f t="shared" si="0"/>
        <v>2.3.6</v>
      </c>
      <c r="B32" s="28" t="s">
        <v>33</v>
      </c>
      <c r="C32" s="29">
        <v>845000</v>
      </c>
      <c r="D32" s="29">
        <v>719500</v>
      </c>
      <c r="E32" s="29">
        <v>0</v>
      </c>
      <c r="F32" s="29">
        <v>45911.58</v>
      </c>
      <c r="G32" s="29">
        <v>0</v>
      </c>
      <c r="H32" s="29">
        <v>0</v>
      </c>
      <c r="I32" s="32">
        <v>131954.69</v>
      </c>
      <c r="J32" s="29"/>
      <c r="K32" s="29"/>
      <c r="L32" s="29"/>
      <c r="M32" s="29"/>
      <c r="N32" s="29"/>
      <c r="O32" s="29"/>
      <c r="P32" s="29"/>
      <c r="Q32" s="26">
        <f>SUM(E32:O32)</f>
        <v>177866.27000000002</v>
      </c>
    </row>
    <row r="33" spans="1:17" ht="22.5" x14ac:dyDescent="0.2">
      <c r="A33" s="1" t="str">
        <f t="shared" si="0"/>
        <v>2.3.7</v>
      </c>
      <c r="B33" s="28" t="s">
        <v>34</v>
      </c>
      <c r="C33" s="29">
        <v>38930000</v>
      </c>
      <c r="D33" s="29">
        <v>25590000</v>
      </c>
      <c r="E33" s="29">
        <v>1068200</v>
      </c>
      <c r="F33" s="29">
        <v>1562708.2799999998</v>
      </c>
      <c r="G33" s="29">
        <v>2126211.96</v>
      </c>
      <c r="H33" s="29">
        <v>1797640.09</v>
      </c>
      <c r="I33" s="29">
        <v>1914433.12</v>
      </c>
      <c r="J33" s="29"/>
      <c r="K33" s="29"/>
      <c r="L33" s="29"/>
      <c r="M33" s="29"/>
      <c r="N33" s="29"/>
      <c r="O33" s="29"/>
      <c r="P33" s="29"/>
      <c r="Q33" s="26">
        <f>SUM(E33:O33)</f>
        <v>8469193.4499999993</v>
      </c>
    </row>
    <row r="34" spans="1:17" x14ac:dyDescent="0.2">
      <c r="A34" s="1" t="str">
        <f t="shared" si="0"/>
        <v>2.3.9</v>
      </c>
      <c r="B34" s="28" t="s">
        <v>35</v>
      </c>
      <c r="C34" s="29">
        <v>55682387</v>
      </c>
      <c r="D34" s="29">
        <v>34083499.600000001</v>
      </c>
      <c r="E34" s="29">
        <v>0</v>
      </c>
      <c r="F34" s="29">
        <v>4434933.0199999996</v>
      </c>
      <c r="G34" s="29">
        <v>1988951.95</v>
      </c>
      <c r="H34" s="29">
        <v>2246308.88</v>
      </c>
      <c r="I34" s="29">
        <v>2680358.9</v>
      </c>
      <c r="J34" s="29"/>
      <c r="K34" s="29"/>
      <c r="L34" s="29"/>
      <c r="M34" s="29"/>
      <c r="N34" s="29"/>
      <c r="O34" s="29"/>
      <c r="P34" s="29"/>
      <c r="Q34" s="26">
        <f>SUM(E34:O34)</f>
        <v>11350552.75</v>
      </c>
    </row>
    <row r="35" spans="1:17" x14ac:dyDescent="0.2">
      <c r="A35" s="1" t="str">
        <f t="shared" si="0"/>
        <v>2.4</v>
      </c>
      <c r="B35" s="25" t="s">
        <v>36</v>
      </c>
      <c r="C35" s="26">
        <f t="shared" ref="C35:I35" si="4">SUM(C36:C43)</f>
        <v>200000000</v>
      </c>
      <c r="D35" s="26">
        <f t="shared" si="4"/>
        <v>200200000</v>
      </c>
      <c r="E35" s="26">
        <f t="shared" si="4"/>
        <v>4809687.5</v>
      </c>
      <c r="F35" s="26">
        <f t="shared" si="4"/>
        <v>19490250</v>
      </c>
      <c r="G35" s="26">
        <f t="shared" si="4"/>
        <v>14068375</v>
      </c>
      <c r="H35" s="26">
        <f t="shared" si="4"/>
        <v>10110500</v>
      </c>
      <c r="I35" s="26">
        <f t="shared" si="4"/>
        <v>11442000</v>
      </c>
      <c r="J35" s="26"/>
      <c r="K35" s="26"/>
      <c r="L35" s="26"/>
      <c r="M35" s="26"/>
      <c r="N35" s="26"/>
      <c r="O35" s="26"/>
      <c r="P35" s="26"/>
      <c r="Q35" s="26">
        <f>SUM(E35:O35)</f>
        <v>59920812.5</v>
      </c>
    </row>
    <row r="36" spans="1:17" ht="22.5" x14ac:dyDescent="0.2">
      <c r="A36" s="1" t="str">
        <f t="shared" si="0"/>
        <v>2.4.1</v>
      </c>
      <c r="B36" s="28" t="s">
        <v>75</v>
      </c>
      <c r="C36" s="29">
        <v>200000000</v>
      </c>
      <c r="D36" s="29">
        <v>200200000</v>
      </c>
      <c r="E36" s="29">
        <v>4809687.5</v>
      </c>
      <c r="F36" s="29">
        <v>19490250</v>
      </c>
      <c r="G36" s="29">
        <v>14068375</v>
      </c>
      <c r="H36" s="29">
        <v>10110500</v>
      </c>
      <c r="I36" s="29">
        <v>11442000</v>
      </c>
      <c r="J36" s="29"/>
      <c r="K36" s="29"/>
      <c r="L36" s="29"/>
      <c r="M36" s="29"/>
      <c r="N36" s="29"/>
      <c r="O36" s="29"/>
      <c r="P36" s="29"/>
      <c r="Q36" s="26">
        <f>SUM(E36:O36)</f>
        <v>59920812.5</v>
      </c>
    </row>
    <row r="37" spans="1:17" ht="22.5" x14ac:dyDescent="0.2">
      <c r="A37" s="1" t="str">
        <f t="shared" si="0"/>
        <v>2.4.2</v>
      </c>
      <c r="B37" s="28" t="s">
        <v>76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/>
      <c r="K37" s="29"/>
      <c r="L37" s="29"/>
      <c r="M37" s="29"/>
      <c r="N37" s="29"/>
      <c r="O37" s="29"/>
      <c r="P37" s="29"/>
      <c r="Q37" s="26">
        <f>SUM(E37:O37)</f>
        <v>0</v>
      </c>
    </row>
    <row r="38" spans="1:17" ht="22.5" x14ac:dyDescent="0.2">
      <c r="A38" s="1" t="str">
        <f t="shared" si="0"/>
        <v>2.4.3</v>
      </c>
      <c r="B38" s="28" t="s">
        <v>77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/>
      <c r="K38" s="29"/>
      <c r="L38" s="29"/>
      <c r="M38" s="29"/>
      <c r="N38" s="29"/>
      <c r="O38" s="29"/>
      <c r="P38" s="29"/>
      <c r="Q38" s="26">
        <f>SUM(E38:O38)</f>
        <v>0</v>
      </c>
    </row>
    <row r="39" spans="1:17" ht="22.5" x14ac:dyDescent="0.2">
      <c r="A39" s="1" t="str">
        <f t="shared" si="0"/>
        <v>2.4.4</v>
      </c>
      <c r="B39" s="28" t="s">
        <v>78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/>
      <c r="K39" s="29"/>
      <c r="L39" s="29"/>
      <c r="M39" s="29"/>
      <c r="N39" s="29"/>
      <c r="O39" s="29"/>
      <c r="P39" s="29"/>
      <c r="Q39" s="26">
        <f>SUM(E39:O39)</f>
        <v>0</v>
      </c>
    </row>
    <row r="40" spans="1:17" ht="22.5" x14ac:dyDescent="0.2">
      <c r="A40" s="1" t="str">
        <f t="shared" si="0"/>
        <v>2.4.5</v>
      </c>
      <c r="B40" s="28" t="s">
        <v>79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/>
      <c r="K40" s="29"/>
      <c r="L40" s="29"/>
      <c r="M40" s="29"/>
      <c r="N40" s="29"/>
      <c r="O40" s="29"/>
      <c r="P40" s="29"/>
      <c r="Q40" s="26">
        <f>SUM(E40:O40)</f>
        <v>0</v>
      </c>
    </row>
    <row r="41" spans="1:17" x14ac:dyDescent="0.2">
      <c r="A41" s="1" t="str">
        <f t="shared" si="0"/>
        <v>2.4.6</v>
      </c>
      <c r="B41" s="28" t="s">
        <v>80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/>
      <c r="K41" s="29"/>
      <c r="L41" s="29"/>
      <c r="M41" s="29"/>
      <c r="N41" s="29"/>
      <c r="O41" s="29"/>
      <c r="P41" s="29"/>
      <c r="Q41" s="26">
        <f>SUM(E41:O41)</f>
        <v>0</v>
      </c>
    </row>
    <row r="42" spans="1:17" ht="22.5" x14ac:dyDescent="0.2">
      <c r="A42" s="1" t="str">
        <f t="shared" si="0"/>
        <v>2.4.7</v>
      </c>
      <c r="B42" s="28" t="s">
        <v>81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/>
      <c r="K42" s="29"/>
      <c r="L42" s="29"/>
      <c r="M42" s="29"/>
      <c r="N42" s="29"/>
      <c r="O42" s="29"/>
      <c r="P42" s="29"/>
      <c r="Q42" s="26">
        <f>SUM(E42:O42)</f>
        <v>0</v>
      </c>
    </row>
    <row r="43" spans="1:17" ht="22.5" x14ac:dyDescent="0.2">
      <c r="A43" s="1" t="str">
        <f t="shared" si="0"/>
        <v>2.4.9</v>
      </c>
      <c r="B43" s="28" t="s">
        <v>82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/>
      <c r="K43" s="29"/>
      <c r="L43" s="29"/>
      <c r="M43" s="29"/>
      <c r="N43" s="29"/>
      <c r="O43" s="29"/>
      <c r="P43" s="29"/>
      <c r="Q43" s="26">
        <f>SUM(E43:O43)</f>
        <v>0</v>
      </c>
    </row>
    <row r="44" spans="1:17" x14ac:dyDescent="0.2">
      <c r="A44" s="1" t="str">
        <f t="shared" si="0"/>
        <v>2.5</v>
      </c>
      <c r="B44" s="25" t="s">
        <v>37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9"/>
      <c r="K44" s="29"/>
      <c r="L44" s="29"/>
      <c r="M44" s="29"/>
      <c r="N44" s="29"/>
      <c r="O44" s="29"/>
      <c r="P44" s="29"/>
      <c r="Q44" s="26">
        <f>SUM(E44:O44)</f>
        <v>0</v>
      </c>
    </row>
    <row r="45" spans="1:17" ht="22.5" x14ac:dyDescent="0.2">
      <c r="A45" s="1" t="str">
        <f t="shared" si="0"/>
        <v>2.5.1</v>
      </c>
      <c r="B45" s="28" t="s">
        <v>83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/>
      <c r="K45" s="29"/>
      <c r="L45" s="29"/>
      <c r="M45" s="29"/>
      <c r="N45" s="29"/>
      <c r="O45" s="29"/>
      <c r="P45" s="29"/>
      <c r="Q45" s="26">
        <f>SUM(E45:O45)</f>
        <v>0</v>
      </c>
    </row>
    <row r="46" spans="1:17" ht="22.5" x14ac:dyDescent="0.2">
      <c r="A46" s="1" t="str">
        <f t="shared" si="0"/>
        <v>2.5.2</v>
      </c>
      <c r="B46" s="2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/>
      <c r="K46" s="29"/>
      <c r="L46" s="29"/>
      <c r="M46" s="29"/>
      <c r="N46" s="29"/>
      <c r="O46" s="29"/>
      <c r="P46" s="29"/>
      <c r="Q46" s="26">
        <f>SUM(E46:O46)</f>
        <v>0</v>
      </c>
    </row>
    <row r="47" spans="1:17" ht="22.5" x14ac:dyDescent="0.2">
      <c r="A47" s="1" t="str">
        <f t="shared" si="0"/>
        <v>2.5.3</v>
      </c>
      <c r="B47" s="28" t="s">
        <v>85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/>
      <c r="K47" s="29"/>
      <c r="L47" s="29"/>
      <c r="M47" s="29"/>
      <c r="N47" s="29"/>
      <c r="O47" s="29"/>
      <c r="P47" s="29"/>
      <c r="Q47" s="26">
        <f>SUM(E47:O47)</f>
        <v>0</v>
      </c>
    </row>
    <row r="48" spans="1:17" ht="22.5" x14ac:dyDescent="0.2">
      <c r="A48" s="1" t="str">
        <f t="shared" si="0"/>
        <v>2.5.4</v>
      </c>
      <c r="B48" s="28" t="s">
        <v>86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/>
      <c r="K48" s="29"/>
      <c r="L48" s="29"/>
      <c r="M48" s="29"/>
      <c r="N48" s="29"/>
      <c r="O48" s="29"/>
      <c r="P48" s="29"/>
      <c r="Q48" s="26">
        <f>SUM(E48:O48)</f>
        <v>0</v>
      </c>
    </row>
    <row r="49" spans="1:17" ht="22.5" x14ac:dyDescent="0.2">
      <c r="A49" s="1" t="str">
        <f t="shared" si="0"/>
        <v>2.5.6</v>
      </c>
      <c r="B49" s="28" t="s">
        <v>87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/>
      <c r="K49" s="29"/>
      <c r="L49" s="29"/>
      <c r="M49" s="29"/>
      <c r="N49" s="29"/>
      <c r="O49" s="29"/>
      <c r="P49" s="29"/>
      <c r="Q49" s="26">
        <f>SUM(E49:O49)</f>
        <v>0</v>
      </c>
    </row>
    <row r="50" spans="1:17" ht="22.5" x14ac:dyDescent="0.2">
      <c r="A50" s="1" t="str">
        <f t="shared" si="0"/>
        <v>2.5.9</v>
      </c>
      <c r="B50" s="28" t="s">
        <v>88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/>
      <c r="K50" s="29"/>
      <c r="L50" s="29"/>
      <c r="M50" s="29"/>
      <c r="N50" s="29"/>
      <c r="O50" s="29"/>
      <c r="P50" s="29"/>
      <c r="Q50" s="26">
        <f>SUM(E50:O50)</f>
        <v>0</v>
      </c>
    </row>
    <row r="51" spans="1:17" ht="22.5" x14ac:dyDescent="0.2">
      <c r="A51" s="1" t="str">
        <f t="shared" si="0"/>
        <v>2.6</v>
      </c>
      <c r="B51" s="25" t="s">
        <v>38</v>
      </c>
      <c r="C51" s="26">
        <f>SUM(C52:C60)</f>
        <v>99028558</v>
      </c>
      <c r="D51" s="26">
        <f>SUM(D52:D60)</f>
        <v>203493023</v>
      </c>
      <c r="E51" s="26">
        <f t="shared" ref="E51" si="5">SUM(E52:E60)</f>
        <v>0</v>
      </c>
      <c r="F51" s="26">
        <f>SUM(F52:F60)</f>
        <v>6849647.5800000001</v>
      </c>
      <c r="G51" s="26">
        <f>SUM(G52:G62)</f>
        <v>33448438.109999999</v>
      </c>
      <c r="H51" s="26">
        <f>SUM(H52:H62)</f>
        <v>77001520.459999993</v>
      </c>
      <c r="I51" s="26">
        <f>SUM(I52:I62)</f>
        <v>685502.13</v>
      </c>
      <c r="J51" s="26"/>
      <c r="K51" s="26"/>
      <c r="L51" s="26"/>
      <c r="M51" s="26"/>
      <c r="N51" s="26"/>
      <c r="O51" s="26"/>
      <c r="P51" s="26"/>
      <c r="Q51" s="26">
        <f>SUM(E51:O51)</f>
        <v>117985108.27999999</v>
      </c>
    </row>
    <row r="52" spans="1:17" x14ac:dyDescent="0.2">
      <c r="A52" s="1" t="str">
        <f t="shared" si="0"/>
        <v>2.6.1</v>
      </c>
      <c r="B52" s="28" t="s">
        <v>39</v>
      </c>
      <c r="C52" s="29">
        <v>66785232</v>
      </c>
      <c r="D52" s="29">
        <v>186275697</v>
      </c>
      <c r="E52" s="29">
        <v>0</v>
      </c>
      <c r="F52" s="29">
        <v>5527709.1100000003</v>
      </c>
      <c r="G52" s="29">
        <v>32464938.09</v>
      </c>
      <c r="H52" s="29">
        <v>74430042.329999998</v>
      </c>
      <c r="I52" s="29">
        <v>0</v>
      </c>
      <c r="J52" s="29"/>
      <c r="K52" s="29"/>
      <c r="L52" s="29"/>
      <c r="M52" s="29"/>
      <c r="N52" s="29"/>
      <c r="O52" s="29"/>
      <c r="P52" s="29"/>
      <c r="Q52" s="26">
        <f>SUM(E52:O52)</f>
        <v>112422689.53</v>
      </c>
    </row>
    <row r="53" spans="1:17" ht="22.5" x14ac:dyDescent="0.2">
      <c r="A53" s="1" t="str">
        <f t="shared" si="0"/>
        <v>2.6.2</v>
      </c>
      <c r="B53" s="28" t="s">
        <v>89</v>
      </c>
      <c r="C53" s="29">
        <v>2012326</v>
      </c>
      <c r="D53" s="29">
        <v>6085326</v>
      </c>
      <c r="E53" s="29">
        <v>0</v>
      </c>
      <c r="F53" s="29">
        <v>32525</v>
      </c>
      <c r="G53" s="29">
        <v>0</v>
      </c>
      <c r="H53" s="29">
        <v>0</v>
      </c>
      <c r="I53" s="29">
        <v>121350.01</v>
      </c>
      <c r="J53" s="29"/>
      <c r="K53" s="29"/>
      <c r="L53" s="29"/>
      <c r="M53" s="29"/>
      <c r="N53" s="29"/>
      <c r="O53" s="29"/>
      <c r="P53" s="29"/>
      <c r="Q53" s="26">
        <f>SUM(E53:O53)</f>
        <v>153875.01</v>
      </c>
    </row>
    <row r="54" spans="1:17" ht="22.5" x14ac:dyDescent="0.2">
      <c r="A54" s="1" t="str">
        <f t="shared" si="0"/>
        <v>2.6.3</v>
      </c>
      <c r="B54" s="28" t="s">
        <v>40</v>
      </c>
      <c r="C54" s="29">
        <v>5100000</v>
      </c>
      <c r="D54" s="29">
        <v>1100000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/>
      <c r="K54" s="29"/>
      <c r="L54" s="29"/>
      <c r="M54" s="29"/>
      <c r="N54" s="29"/>
      <c r="O54" s="29"/>
      <c r="P54" s="29"/>
      <c r="Q54" s="26">
        <f>SUM(E54:O54)</f>
        <v>0</v>
      </c>
    </row>
    <row r="55" spans="1:17" ht="22.5" x14ac:dyDescent="0.2">
      <c r="A55" s="1" t="str">
        <f t="shared" si="0"/>
        <v>2.6.4</v>
      </c>
      <c r="B55" s="28" t="s">
        <v>41</v>
      </c>
      <c r="C55" s="29">
        <v>14850000</v>
      </c>
      <c r="D55" s="29">
        <v>3001000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/>
      <c r="K55" s="29"/>
      <c r="L55" s="29"/>
      <c r="M55" s="29"/>
      <c r="N55" s="29"/>
      <c r="O55" s="29"/>
      <c r="P55" s="29"/>
      <c r="Q55" s="26">
        <f>SUM(E55:O55)</f>
        <v>0</v>
      </c>
    </row>
    <row r="56" spans="1:17" ht="22.5" x14ac:dyDescent="0.2">
      <c r="A56" s="1" t="str">
        <f t="shared" si="0"/>
        <v>2.6.5</v>
      </c>
      <c r="B56" s="28" t="s">
        <v>42</v>
      </c>
      <c r="C56" s="29">
        <v>7531000</v>
      </c>
      <c r="D56" s="29">
        <v>5531000</v>
      </c>
      <c r="E56" s="29">
        <v>0</v>
      </c>
      <c r="F56" s="29">
        <v>1206813.47</v>
      </c>
      <c r="G56" s="29">
        <v>983500.02</v>
      </c>
      <c r="H56" s="29">
        <v>721274.35</v>
      </c>
      <c r="I56" s="29">
        <v>564152.12</v>
      </c>
      <c r="J56" s="29"/>
      <c r="K56" s="29"/>
      <c r="L56" s="29"/>
      <c r="M56" s="33"/>
      <c r="N56" s="29"/>
      <c r="O56" s="29"/>
      <c r="P56" s="29"/>
      <c r="Q56" s="26">
        <f>SUM(E56:O56)</f>
        <v>3475739.9600000004</v>
      </c>
    </row>
    <row r="57" spans="1:17" x14ac:dyDescent="0.2">
      <c r="A57" s="1" t="str">
        <f t="shared" si="0"/>
        <v>2.6.6</v>
      </c>
      <c r="B57" s="28" t="s">
        <v>43</v>
      </c>
      <c r="C57" s="29">
        <v>500000</v>
      </c>
      <c r="D57" s="29">
        <v>500000</v>
      </c>
      <c r="E57" s="29">
        <v>0</v>
      </c>
      <c r="F57" s="29">
        <v>82600</v>
      </c>
      <c r="G57" s="29">
        <v>0</v>
      </c>
      <c r="H57" s="29">
        <v>0</v>
      </c>
      <c r="I57" s="29">
        <v>0</v>
      </c>
      <c r="J57" s="29"/>
      <c r="K57" s="29"/>
      <c r="L57" s="29"/>
      <c r="M57" s="29"/>
      <c r="N57" s="29"/>
      <c r="O57" s="29"/>
      <c r="P57" s="29"/>
      <c r="Q57" s="26">
        <f>SUM(E57:O57)</f>
        <v>82600</v>
      </c>
    </row>
    <row r="58" spans="1:17" x14ac:dyDescent="0.2">
      <c r="A58" s="1" t="str">
        <f t="shared" si="0"/>
        <v>2.6.7</v>
      </c>
      <c r="B58" s="28" t="s">
        <v>90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/>
      <c r="K58" s="29"/>
      <c r="L58" s="29"/>
      <c r="M58" s="29"/>
      <c r="N58" s="29"/>
      <c r="O58" s="29"/>
      <c r="P58" s="29"/>
      <c r="Q58" s="26">
        <f>SUM(E58:O58)</f>
        <v>0</v>
      </c>
    </row>
    <row r="59" spans="1:17" x14ac:dyDescent="0.2">
      <c r="A59" s="1" t="str">
        <f t="shared" si="0"/>
        <v>2.6.8</v>
      </c>
      <c r="B59" s="28" t="s">
        <v>44</v>
      </c>
      <c r="C59" s="29">
        <v>2250000</v>
      </c>
      <c r="D59" s="29">
        <v>1000000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/>
      <c r="K59" s="29"/>
      <c r="L59" s="29"/>
      <c r="M59" s="29"/>
      <c r="N59" s="29"/>
      <c r="O59" s="29"/>
      <c r="P59" s="29"/>
      <c r="Q59" s="26">
        <f>SUM(E59:O59)</f>
        <v>0</v>
      </c>
    </row>
    <row r="60" spans="1:17" ht="22.5" x14ac:dyDescent="0.2">
      <c r="A60" s="1" t="str">
        <f t="shared" si="0"/>
        <v>2.6.9</v>
      </c>
      <c r="B60" s="28" t="s">
        <v>45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/>
      <c r="K60" s="29"/>
      <c r="L60" s="29"/>
      <c r="M60" s="29"/>
      <c r="N60" s="29"/>
      <c r="O60" s="29"/>
      <c r="P60" s="29"/>
      <c r="Q60" s="26">
        <f>SUM(E60:O60)</f>
        <v>0</v>
      </c>
    </row>
    <row r="61" spans="1:17" x14ac:dyDescent="0.2">
      <c r="A61" s="1" t="str">
        <f t="shared" si="0"/>
        <v>2.7</v>
      </c>
      <c r="B61" s="25" t="s">
        <v>46</v>
      </c>
      <c r="C61" s="26">
        <f>SUM(C62:C65)</f>
        <v>50000000</v>
      </c>
      <c r="D61" s="26">
        <f>SUM(D62:D65)</f>
        <v>194269199.99000001</v>
      </c>
      <c r="E61" s="26">
        <f t="shared" ref="E61:F61" si="6">SUM(E62:E65)</f>
        <v>0</v>
      </c>
      <c r="F61" s="26">
        <f t="shared" si="6"/>
        <v>0</v>
      </c>
      <c r="G61" s="26">
        <v>0</v>
      </c>
      <c r="H61" s="26">
        <v>0</v>
      </c>
      <c r="I61" s="26">
        <v>0</v>
      </c>
      <c r="J61" s="26"/>
      <c r="K61" s="26"/>
      <c r="L61" s="26"/>
      <c r="M61" s="26"/>
      <c r="N61" s="26"/>
      <c r="O61" s="26"/>
      <c r="P61" s="26"/>
      <c r="Q61" s="26">
        <f>SUM(E61:O61)</f>
        <v>0</v>
      </c>
    </row>
    <row r="62" spans="1:17" x14ac:dyDescent="0.2">
      <c r="A62" s="1" t="str">
        <f t="shared" si="0"/>
        <v>2.7.1</v>
      </c>
      <c r="B62" s="28" t="s">
        <v>47</v>
      </c>
      <c r="C62" s="29">
        <v>50000000</v>
      </c>
      <c r="D62" s="29">
        <v>194269199.99000001</v>
      </c>
      <c r="E62" s="29">
        <v>0</v>
      </c>
      <c r="F62" s="29">
        <v>0</v>
      </c>
      <c r="G62" s="29">
        <v>0</v>
      </c>
      <c r="H62" s="29">
        <v>1850203.78</v>
      </c>
      <c r="I62" s="29">
        <v>0</v>
      </c>
      <c r="J62" s="29"/>
      <c r="K62" s="29"/>
      <c r="L62" s="29"/>
      <c r="M62" s="29"/>
      <c r="N62" s="29"/>
      <c r="O62" s="29"/>
      <c r="P62" s="29"/>
      <c r="Q62" s="26">
        <f>SUM(E62:O62)</f>
        <v>1850203.78</v>
      </c>
    </row>
    <row r="63" spans="1:17" x14ac:dyDescent="0.2">
      <c r="A63" s="1" t="str">
        <f t="shared" si="0"/>
        <v>2.7.2</v>
      </c>
      <c r="B63" s="28" t="s">
        <v>48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/>
      <c r="K63" s="29"/>
      <c r="L63" s="29"/>
      <c r="M63" s="29"/>
      <c r="N63" s="29"/>
      <c r="O63" s="29"/>
      <c r="P63" s="29"/>
      <c r="Q63" s="26">
        <f>SUM(E63:O63)</f>
        <v>0</v>
      </c>
    </row>
    <row r="64" spans="1:17" ht="22.5" x14ac:dyDescent="0.2">
      <c r="A64" s="1" t="str">
        <f t="shared" si="0"/>
        <v>2.7.3</v>
      </c>
      <c r="B64" s="28" t="s">
        <v>49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/>
      <c r="K64" s="29"/>
      <c r="L64" s="29"/>
      <c r="M64" s="29"/>
      <c r="N64" s="29"/>
      <c r="O64" s="29"/>
      <c r="P64" s="29"/>
      <c r="Q64" s="26">
        <f>SUM(E64:O64)</f>
        <v>0</v>
      </c>
    </row>
    <row r="65" spans="1:17" ht="33.75" x14ac:dyDescent="0.2">
      <c r="A65" s="1" t="str">
        <f t="shared" si="0"/>
        <v>2.7.4</v>
      </c>
      <c r="B65" s="28" t="s">
        <v>50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/>
      <c r="K65" s="29"/>
      <c r="L65" s="29"/>
      <c r="M65" s="29"/>
      <c r="N65" s="29"/>
      <c r="O65" s="29"/>
      <c r="P65" s="29"/>
      <c r="Q65" s="26">
        <f>SUM(E65:O65)</f>
        <v>0</v>
      </c>
    </row>
    <row r="66" spans="1:17" ht="22.5" x14ac:dyDescent="0.2">
      <c r="A66" s="1" t="str">
        <f t="shared" si="0"/>
        <v>2.8</v>
      </c>
      <c r="B66" s="25" t="s">
        <v>51</v>
      </c>
      <c r="C66" s="26">
        <f>SUM(C67:C68)</f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9"/>
      <c r="K66" s="29"/>
      <c r="L66" s="29"/>
      <c r="M66" s="29"/>
      <c r="N66" s="29"/>
      <c r="O66" s="29"/>
      <c r="P66" s="29"/>
      <c r="Q66" s="26">
        <f>SUM(E66:O66)</f>
        <v>0</v>
      </c>
    </row>
    <row r="67" spans="1:17" x14ac:dyDescent="0.2">
      <c r="A67" s="1" t="str">
        <f t="shared" si="0"/>
        <v>2.8.1</v>
      </c>
      <c r="B67" s="28" t="s">
        <v>52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/>
      <c r="K67" s="29"/>
      <c r="L67" s="29"/>
      <c r="M67" s="29"/>
      <c r="N67" s="29"/>
      <c r="O67" s="29"/>
      <c r="P67" s="29"/>
      <c r="Q67" s="26">
        <f>SUM(E67:O67)</f>
        <v>0</v>
      </c>
    </row>
    <row r="68" spans="1:17" ht="22.5" x14ac:dyDescent="0.2">
      <c r="A68" s="1" t="str">
        <f t="shared" si="0"/>
        <v>2.8.2</v>
      </c>
      <c r="B68" s="28" t="s">
        <v>53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/>
      <c r="K68" s="29"/>
      <c r="L68" s="29"/>
      <c r="M68" s="29"/>
      <c r="N68" s="29"/>
      <c r="O68" s="29"/>
      <c r="P68" s="29"/>
      <c r="Q68" s="26">
        <f>SUM(E68:O68)</f>
        <v>0</v>
      </c>
    </row>
    <row r="69" spans="1:17" x14ac:dyDescent="0.2">
      <c r="A69" s="1" t="str">
        <f t="shared" si="0"/>
        <v>2.9</v>
      </c>
      <c r="B69" s="25" t="s">
        <v>54</v>
      </c>
      <c r="C69" s="26">
        <f>SUM(C70:C72)</f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9"/>
      <c r="K69" s="29"/>
      <c r="L69" s="29"/>
      <c r="M69" s="29"/>
      <c r="N69" s="29"/>
      <c r="O69" s="29"/>
      <c r="P69" s="29"/>
      <c r="Q69" s="26">
        <f>SUM(E69:O69)</f>
        <v>0</v>
      </c>
    </row>
    <row r="70" spans="1:17" x14ac:dyDescent="0.2">
      <c r="A70" s="1" t="str">
        <f t="shared" si="0"/>
        <v>2.9.1</v>
      </c>
      <c r="B70" s="28" t="s">
        <v>55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/>
      <c r="K70" s="29"/>
      <c r="L70" s="29"/>
      <c r="M70" s="29"/>
      <c r="N70" s="29"/>
      <c r="O70" s="29"/>
      <c r="P70" s="29"/>
      <c r="Q70" s="26">
        <f>SUM(E70:O70)</f>
        <v>0</v>
      </c>
    </row>
    <row r="71" spans="1:17" x14ac:dyDescent="0.2">
      <c r="A71" s="1" t="str">
        <f t="shared" si="0"/>
        <v>2.9.2</v>
      </c>
      <c r="B71" s="28" t="s">
        <v>56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/>
      <c r="K71" s="29"/>
      <c r="L71" s="29"/>
      <c r="M71" s="29"/>
      <c r="N71" s="29"/>
      <c r="O71" s="29"/>
      <c r="P71" s="29"/>
      <c r="Q71" s="26">
        <f>SUM(E71:O71)</f>
        <v>0</v>
      </c>
    </row>
    <row r="72" spans="1:17" ht="22.5" x14ac:dyDescent="0.2">
      <c r="A72" s="1" t="str">
        <f t="shared" si="0"/>
        <v>2.9.4</v>
      </c>
      <c r="B72" s="28" t="s">
        <v>57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/>
      <c r="K72" s="29"/>
      <c r="L72" s="29"/>
      <c r="M72" s="29"/>
      <c r="N72" s="29"/>
      <c r="O72" s="29"/>
      <c r="P72" s="29"/>
      <c r="Q72" s="26">
        <f>SUM(E72:O72)</f>
        <v>0</v>
      </c>
    </row>
    <row r="73" spans="1:17" x14ac:dyDescent="0.2">
      <c r="A73" s="1" t="str">
        <f t="shared" si="0"/>
        <v>4</v>
      </c>
      <c r="B73" s="25" t="s">
        <v>58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9"/>
      <c r="K73" s="29"/>
      <c r="L73" s="29"/>
      <c r="M73" s="29"/>
      <c r="N73" s="29"/>
      <c r="O73" s="29"/>
      <c r="P73" s="29"/>
      <c r="Q73" s="26">
        <f>SUM(E73:O73)</f>
        <v>0</v>
      </c>
    </row>
    <row r="74" spans="1:17" x14ac:dyDescent="0.2">
      <c r="A74" s="1" t="str">
        <f t="shared" ref="A74:A81" si="7">+TRIM(MID(B74,1,FIND("-",B74,1)-1))</f>
        <v>4.1</v>
      </c>
      <c r="B74" s="25" t="s">
        <v>59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9"/>
      <c r="K74" s="29"/>
      <c r="L74" s="29"/>
      <c r="M74" s="29"/>
      <c r="N74" s="29"/>
      <c r="O74" s="29"/>
      <c r="P74" s="29"/>
      <c r="Q74" s="26">
        <f>SUM(E74:O74)</f>
        <v>0</v>
      </c>
    </row>
    <row r="75" spans="1:17" ht="22.5" x14ac:dyDescent="0.2">
      <c r="A75" s="1" t="str">
        <f t="shared" si="7"/>
        <v>4.1.1</v>
      </c>
      <c r="B75" s="28" t="s">
        <v>60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/>
      <c r="K75" s="29"/>
      <c r="L75" s="29"/>
      <c r="M75" s="29"/>
      <c r="N75" s="29"/>
      <c r="O75" s="29"/>
      <c r="P75" s="29"/>
      <c r="Q75" s="26">
        <f>SUM(E75:O75)</f>
        <v>0</v>
      </c>
    </row>
    <row r="76" spans="1:17" ht="22.5" x14ac:dyDescent="0.2">
      <c r="A76" s="1" t="str">
        <f t="shared" si="7"/>
        <v>4.1.2</v>
      </c>
      <c r="B76" s="28" t="s">
        <v>61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/>
      <c r="K76" s="29"/>
      <c r="L76" s="29"/>
      <c r="M76" s="29"/>
      <c r="N76" s="29"/>
      <c r="O76" s="29"/>
      <c r="P76" s="29"/>
      <c r="Q76" s="26">
        <f>SUM(E76:O76)</f>
        <v>0</v>
      </c>
    </row>
    <row r="77" spans="1:17" x14ac:dyDescent="0.2">
      <c r="A77" s="1" t="str">
        <f t="shared" si="7"/>
        <v>4.2</v>
      </c>
      <c r="B77" s="25" t="s">
        <v>62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9"/>
      <c r="K77" s="29"/>
      <c r="L77" s="29"/>
      <c r="M77" s="29"/>
      <c r="N77" s="29"/>
      <c r="O77" s="29"/>
      <c r="P77" s="29"/>
      <c r="Q77" s="26">
        <f>SUM(E77:O77)</f>
        <v>0</v>
      </c>
    </row>
    <row r="78" spans="1:17" x14ac:dyDescent="0.2">
      <c r="A78" s="1" t="str">
        <f t="shared" si="7"/>
        <v>4.2.1</v>
      </c>
      <c r="B78" s="28" t="s">
        <v>63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/>
      <c r="K78" s="29"/>
      <c r="L78" s="29"/>
      <c r="M78" s="29"/>
      <c r="N78" s="29"/>
      <c r="O78" s="29"/>
      <c r="P78" s="29"/>
      <c r="Q78" s="26">
        <f>SUM(E78:O78)</f>
        <v>0</v>
      </c>
    </row>
    <row r="79" spans="1:17" x14ac:dyDescent="0.2">
      <c r="A79" s="1" t="str">
        <f t="shared" si="7"/>
        <v>4.2.2</v>
      </c>
      <c r="B79" s="28" t="s">
        <v>64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/>
      <c r="K79" s="29"/>
      <c r="L79" s="29"/>
      <c r="M79" s="29"/>
      <c r="N79" s="29"/>
      <c r="O79" s="29"/>
      <c r="P79" s="29"/>
      <c r="Q79" s="26">
        <f>SUM(E79:O79)</f>
        <v>0</v>
      </c>
    </row>
    <row r="80" spans="1:17" x14ac:dyDescent="0.2">
      <c r="A80" s="1" t="str">
        <f t="shared" si="7"/>
        <v>4.3</v>
      </c>
      <c r="B80" s="25" t="s">
        <v>65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9"/>
      <c r="K80" s="29"/>
      <c r="L80" s="29"/>
      <c r="M80" s="29"/>
      <c r="N80" s="29"/>
      <c r="O80" s="29"/>
      <c r="P80" s="29"/>
      <c r="Q80" s="26">
        <f>SUM(E80:O80)</f>
        <v>0</v>
      </c>
    </row>
    <row r="81" spans="1:17" ht="22.5" x14ac:dyDescent="0.2">
      <c r="A81" s="1" t="str">
        <f t="shared" si="7"/>
        <v>4.3.5</v>
      </c>
      <c r="B81" s="28" t="s">
        <v>66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/>
      <c r="K81" s="29"/>
      <c r="L81" s="29"/>
      <c r="M81" s="29"/>
      <c r="N81" s="29"/>
      <c r="O81" s="29"/>
      <c r="P81" s="29"/>
      <c r="Q81" s="26">
        <f>SUM(E81:O81)</f>
        <v>0</v>
      </c>
    </row>
    <row r="82" spans="1:17" x14ac:dyDescent="0.2">
      <c r="B82" s="34" t="s">
        <v>91</v>
      </c>
      <c r="C82" s="35">
        <f>+C10+C16+C26+C35+C51+C61</f>
        <v>2948228959</v>
      </c>
      <c r="D82" s="35">
        <f t="shared" ref="D82" si="8">+D10+D16+D26+D35+D51+D61</f>
        <v>2948228959</v>
      </c>
      <c r="E82" s="35">
        <f>E29+E10+E16+E26+E35+E51+E61</f>
        <v>106479836.62</v>
      </c>
      <c r="F82" s="35">
        <f t="shared" ref="F82:P82" si="9">+F10+F16+F26+F35+F51+F61</f>
        <v>176042886.76000002</v>
      </c>
      <c r="G82" s="35">
        <f t="shared" si="9"/>
        <v>187029987.13</v>
      </c>
      <c r="H82" s="35">
        <f t="shared" ref="H82" si="10">+H10+H16+H26+H35+H51+H61</f>
        <v>215170410.38</v>
      </c>
      <c r="I82" s="35">
        <f t="shared" si="9"/>
        <v>177772689.38</v>
      </c>
      <c r="J82" s="35">
        <f t="shared" si="9"/>
        <v>0</v>
      </c>
      <c r="K82" s="35">
        <f t="shared" si="9"/>
        <v>0</v>
      </c>
      <c r="L82" s="35">
        <f t="shared" si="9"/>
        <v>0</v>
      </c>
      <c r="M82" s="35">
        <f t="shared" si="9"/>
        <v>0</v>
      </c>
      <c r="N82" s="35">
        <f t="shared" si="9"/>
        <v>0</v>
      </c>
      <c r="O82" s="35">
        <f t="shared" si="9"/>
        <v>0</v>
      </c>
      <c r="P82" s="35">
        <f t="shared" si="9"/>
        <v>0</v>
      </c>
      <c r="Q82" s="35">
        <f>+Q10+Q16+Q26+Q35+Q51+Q61</f>
        <v>862495810.26999998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14.25" x14ac:dyDescent="0.2">
      <c r="B93" s="17" t="s">
        <v>102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20" t="s">
        <v>108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2:17" x14ac:dyDescent="0.2">
      <c r="B100" s="21" t="s">
        <v>109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2:17" x14ac:dyDescent="0.2">
      <c r="B101" s="21" t="s">
        <v>67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2:17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18">
    <mergeCell ref="B1:Q1"/>
    <mergeCell ref="B2:Q2"/>
    <mergeCell ref="B3:Q3"/>
    <mergeCell ref="B4:Q4"/>
    <mergeCell ref="B5:Q5"/>
    <mergeCell ref="B93:Q93"/>
    <mergeCell ref="Q7:Q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</mergeCells>
  <pageMargins left="0.39370078740157483" right="0.39370078740157483" top="0.15748031496062992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2024-06-04T19:09:18Z</cp:lastPrinted>
  <dcterms:created xsi:type="dcterms:W3CDTF">2023-02-06T18:56:24Z</dcterms:created>
  <dcterms:modified xsi:type="dcterms:W3CDTF">2024-06-04T19:09:27Z</dcterms:modified>
</cp:coreProperties>
</file>