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4\Julio 2024\"/>
    </mc:Choice>
  </mc:AlternateContent>
  <xr:revisionPtr revIDLastSave="0" documentId="13_ncr:1_{F007CDBD-C23D-419B-9D0D-A82DAA2DE8D9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9" l="1"/>
  <c r="K35" i="9"/>
  <c r="K26" i="9"/>
  <c r="K16" i="9"/>
  <c r="K10" i="9"/>
  <c r="D25" i="9"/>
  <c r="H61" i="9"/>
  <c r="Q61" i="9"/>
  <c r="D51" i="9"/>
  <c r="E51" i="9"/>
  <c r="F51" i="9"/>
  <c r="G51" i="9"/>
  <c r="H51" i="9"/>
  <c r="I51" i="9"/>
  <c r="J51" i="9"/>
  <c r="Q59" i="9"/>
  <c r="Q58" i="9"/>
  <c r="Q57" i="9"/>
  <c r="Q56" i="9"/>
  <c r="Q53" i="9"/>
  <c r="Q52" i="9"/>
  <c r="Q51" i="9" l="1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0" i="9"/>
  <c r="Q55" i="9"/>
  <c r="Q54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I35" i="9"/>
  <c r="I26" i="9"/>
  <c r="I16" i="9"/>
  <c r="I10" i="9"/>
  <c r="D24" i="9"/>
  <c r="H35" i="9"/>
  <c r="H26" i="9"/>
  <c r="H16" i="9"/>
  <c r="H10" i="9"/>
  <c r="D16" i="9"/>
  <c r="C25" i="9"/>
  <c r="C24" i="9"/>
  <c r="D61" i="9"/>
  <c r="C69" i="9"/>
  <c r="C66" i="9"/>
  <c r="C51" i="9"/>
  <c r="D35" i="9"/>
  <c r="C35" i="9"/>
  <c r="D26" i="9"/>
  <c r="C26" i="9"/>
  <c r="D10" i="9"/>
  <c r="C10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H82" i="9"/>
  <c r="C16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E82" i="9" l="1"/>
  <c r="I82" i="9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<sst xmlns="http://schemas.openxmlformats.org/spreadsheetml/2006/main" count="113" uniqueCount="110">
  <si>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</si>
  <si>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</si>
  <si>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</si>
  <si>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</si>
  <si>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</si>
  <si>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</si>
  <si>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</si>
  <si>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</si>
  <si>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</si>
  <si>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</si>
  <si>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</si>
  <si>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</si>
  <si>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</si>
  <si>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</si>
  <si>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</si>
  <si>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</si>
  <si>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</si>
  <si>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</si>
  <si>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</si>
  <si>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</si>
  <si>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</si>
  <si>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</si>
  <si>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</si>
  <si>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</si>
  <si>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</si>
  <si>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</si>
  <si>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</si>
  <si>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</si>
  <si>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</si>
  <si>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</si>
  <si>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</si>
  <si>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</si>
  <si>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</si>
  <si>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</si>
  <si>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</si>
  <si>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</si>
  <si>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</si>
  <si>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</si>
  <si>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</si>
  <si>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</si>
  <si>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</si>
  <si>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</si>
  <si>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</si>
  <si>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</si>
  <si>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</si>
  <si>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</si>
  <si>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</si>
  <si>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</si>
  <si>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</si>
  <si>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</si>
  <si>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</si>
  <si>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</si>
  <si>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</si>
  <si>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</si>
  <si>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</si>
  <si>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</si>
  <si>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</si>
  <si>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</si>
  <si>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</si>
  <si>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</si>
  <si>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</si>
  <si>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</si>
  <si>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</si>
  <si>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</si>
  <si>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</si>
  <si>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</si>
  <si>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</si>
  <si>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</si>
  <si>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</si>
  <si>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</si>
  <si>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</si>
  <si>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</si>
  <si>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</si>
  <si>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</si>
  <si>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</si>
  <si>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</si>
  <si>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</si>
  <si>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</si>
  <si>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</si>
  <si>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</si>
  <si>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</si>
  <si>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</si>
  <si>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</si>
  <si>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</si>
  <si>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</si>
  <si>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</si>
  <si>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</si>
  <si>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</si>
  <si>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</si>
  <si>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</si>
  <si>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</si>
  <si>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</si>
  <si>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</si>
  <si>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</si>
  <si>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</si>
  <si>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</si>
  <si>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</si>
  <si>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</si>
  <si>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</si>
  <si>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</si>
  <si>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</si>
  <si>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</si>
  <si>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</si>
  <si>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</si>
  <si>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</si>
  <si>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</si>
  <si>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</si>
  <si>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t>Encargado de la División de Presupuesto del Departamento Financiero</t>
  </si>
  <si>
    <t>Del 1 de enero al 31 de julio 2024</t>
  </si>
  <si>
    <t>Fecha de Creación 14-08-2024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</si>
</sst>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4" borderId="0" xfId="1" applyNumberFormat="1" applyFont="1" applyFill="1" applyAlignment="1">
      <alignment horizontal="center" vertical="center"/>
    </xf>
    <xf numFmtId="4" fontId="11" fillId="0" borderId="0" xfId="1" applyNumberFormat="1" applyFont="1"/>
    <xf numFmtId="4" fontId="11" fillId="4" borderId="1" xfId="1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1708735294</c:v>
                </c:pt>
                <c:pt idx="1">
                  <c:v>1282010561</c:v>
                </c:pt>
                <c:pt idx="2">
                  <c:v>239057020</c:v>
                </c:pt>
                <c:pt idx="3">
                  <c:v>200000</c:v>
                </c:pt>
                <c:pt idx="4">
                  <c:v>111000</c:v>
                </c:pt>
                <c:pt idx="5">
                  <c:v>187356713</c:v>
                </c:pt>
                <c:pt idx="6">
                  <c:v>480154711.47000003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12500000</c:v>
                </c:pt>
                <c:pt idx="11">
                  <c:v>62097372</c:v>
                </c:pt>
                <c:pt idx="12">
                  <c:v>27109301.440000001</c:v>
                </c:pt>
                <c:pt idx="13">
                  <c:v>80850437.040000007</c:v>
                </c:pt>
                <c:pt idx="14">
                  <c:v>181238736.34</c:v>
                </c:pt>
                <c:pt idx="15">
                  <c:v>49912787.649999999</c:v>
                </c:pt>
                <c:pt idx="16">
                  <c:v>267266565.15000001</c:v>
                </c:pt>
                <c:pt idx="17">
                  <c:v>153263748.31999999</c:v>
                </c:pt>
                <c:pt idx="18">
                  <c:v>12279237.060000001</c:v>
                </c:pt>
                <c:pt idx="19">
                  <c:v>11900000.199999999</c:v>
                </c:pt>
                <c:pt idx="20">
                  <c:v>400000</c:v>
                </c:pt>
                <c:pt idx="21">
                  <c:v>1500000</c:v>
                </c:pt>
                <c:pt idx="22">
                  <c:v>3063518.05</c:v>
                </c:pt>
                <c:pt idx="23">
                  <c:v>25590000</c:v>
                </c:pt>
                <c:pt idx="24">
                  <c:v>59270061.520000003</c:v>
                </c:pt>
                <c:pt idx="25">
                  <c:v>193659400</c:v>
                </c:pt>
                <c:pt idx="26">
                  <c:v>181272400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12387000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258748761.23000002</c:v>
                </c:pt>
                <c:pt idx="42">
                  <c:v>182932715.33000001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58127119.899999999</c:v>
                </c:pt>
                <c:pt idx="47">
                  <c:v>6502600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39664227.149999999</c:v>
                </c:pt>
                <c:pt idx="52">
                  <c:v>39664227.149999999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2948228959.0000005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93301275.579999998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12450907.58</c:v>
                </c:pt>
                <c:pt idx="6">
                  <c:v>6357551.9500000002</c:v>
                </c:pt>
                <c:pt idx="7">
                  <c:v>2449146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164492</c:v>
                </c:pt>
                <c:pt idx="22">
                  <c:v>0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100810771.08</c:v>
                </c:pt>
                <c:pt idx="1">
                  <c:v>86360908.260000005</c:v>
                </c:pt>
                <c:pt idx="2">
                  <c:v>1039812.63</c:v>
                </c:pt>
                <c:pt idx="3">
                  <c:v>0</c:v>
                </c:pt>
                <c:pt idx="4">
                  <c:v>0</c:v>
                </c:pt>
                <c:pt idx="5">
                  <c:v>13410050.189999999</c:v>
                </c:pt>
                <c:pt idx="6">
                  <c:v>27591032.02</c:v>
                </c:pt>
                <c:pt idx="7">
                  <c:v>2716336.98</c:v>
                </c:pt>
                <c:pt idx="8">
                  <c:v>839352.13</c:v>
                </c:pt>
                <c:pt idx="9">
                  <c:v>133100</c:v>
                </c:pt>
                <c:pt idx="10">
                  <c:v>150594.75</c:v>
                </c:pt>
                <c:pt idx="11">
                  <c:v>0</c:v>
                </c:pt>
                <c:pt idx="12">
                  <c:v>1573405.07</c:v>
                </c:pt>
                <c:pt idx="13">
                  <c:v>2089151.79</c:v>
                </c:pt>
                <c:pt idx="14">
                  <c:v>14553207.140000001</c:v>
                </c:pt>
                <c:pt idx="15">
                  <c:v>5535884.1600000001</c:v>
                </c:pt>
                <c:pt idx="16">
                  <c:v>11111370.919999998</c:v>
                </c:pt>
                <c:pt idx="17">
                  <c:v>6815842.0099999998</c:v>
                </c:pt>
                <c:pt idx="18">
                  <c:v>0</c:v>
                </c:pt>
                <c:pt idx="19">
                  <c:v>180365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2126211.96</c:v>
                </c:pt>
                <c:pt idx="24">
                  <c:v>1988951.95</c:v>
                </c:pt>
                <c:pt idx="25">
                  <c:v>14068375</c:v>
                </c:pt>
                <c:pt idx="26">
                  <c:v>14068375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33448438.109999999</c:v>
                </c:pt>
                <c:pt idx="42">
                  <c:v>32464938.09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983500.02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187029987.13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97922977.790000007</c:v>
                </c:pt>
                <c:pt idx="1">
                  <c:v>83738408.760000005</c:v>
                </c:pt>
                <c:pt idx="2">
                  <c:v>1106760.6100000001</c:v>
                </c:pt>
                <c:pt idx="3">
                  <c:v>0</c:v>
                </c:pt>
                <c:pt idx="4">
                  <c:v>22000</c:v>
                </c:pt>
                <c:pt idx="5">
                  <c:v>13055808.42</c:v>
                </c:pt>
                <c:pt idx="6">
                  <c:v>50687892.759999998</c:v>
                </c:pt>
                <c:pt idx="7">
                  <c:v>4485374.92</c:v>
                </c:pt>
                <c:pt idx="8">
                  <c:v>1034896.48</c:v>
                </c:pt>
                <c:pt idx="9">
                  <c:v>236950</c:v>
                </c:pt>
                <c:pt idx="10">
                  <c:v>788682.46</c:v>
                </c:pt>
                <c:pt idx="11">
                  <c:v>15180688.5</c:v>
                </c:pt>
                <c:pt idx="12">
                  <c:v>6863774.6799999997</c:v>
                </c:pt>
                <c:pt idx="13">
                  <c:v>11172605.039999999</c:v>
                </c:pt>
                <c:pt idx="14">
                  <c:v>8281353.79</c:v>
                </c:pt>
                <c:pt idx="15">
                  <c:v>2643566.89</c:v>
                </c:pt>
                <c:pt idx="16">
                  <c:v>17034316.699999999</c:v>
                </c:pt>
                <c:pt idx="17">
                  <c:v>11466130.550000001</c:v>
                </c:pt>
                <c:pt idx="18">
                  <c:v>6018</c:v>
                </c:pt>
                <c:pt idx="19">
                  <c:v>771406.44</c:v>
                </c:pt>
                <c:pt idx="20">
                  <c:v>0</c:v>
                </c:pt>
                <c:pt idx="21">
                  <c:v>64015</c:v>
                </c:pt>
                <c:pt idx="22">
                  <c:v>131954.69</c:v>
                </c:pt>
                <c:pt idx="23">
                  <c:v>1914433.12</c:v>
                </c:pt>
                <c:pt idx="24">
                  <c:v>2680358.9</c:v>
                </c:pt>
                <c:pt idx="25">
                  <c:v>11442000</c:v>
                </c:pt>
                <c:pt idx="26">
                  <c:v>11442000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685502.13</c:v>
                </c:pt>
                <c:pt idx="42">
                  <c:v>0</c:v>
                </c:pt>
                <c:pt idx="43">
                  <c:v>121350.01</c:v>
                </c:pt>
                <c:pt idx="44">
                  <c:v>0</c:v>
                </c:pt>
                <c:pt idx="45">
                  <c:v>0</c:v>
                </c:pt>
                <c:pt idx="46">
                  <c:v>564152.12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177772689.38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118562539.02000001</c:v>
                </c:pt>
                <c:pt idx="1">
                  <c:v>93183478.430000007</c:v>
                </c:pt>
                <c:pt idx="2">
                  <c:v>10954856.619999999</c:v>
                </c:pt>
                <c:pt idx="3">
                  <c:v>0</c:v>
                </c:pt>
                <c:pt idx="4">
                  <c:v>22000</c:v>
                </c:pt>
                <c:pt idx="5">
                  <c:v>14402203.970000001</c:v>
                </c:pt>
                <c:pt idx="6">
                  <c:v>48861547.630000003</c:v>
                </c:pt>
                <c:pt idx="7">
                  <c:v>1923755.64</c:v>
                </c:pt>
                <c:pt idx="8">
                  <c:v>1060230</c:v>
                </c:pt>
                <c:pt idx="9">
                  <c:v>155900</c:v>
                </c:pt>
                <c:pt idx="10">
                  <c:v>412594.75</c:v>
                </c:pt>
                <c:pt idx="11">
                  <c:v>2339336</c:v>
                </c:pt>
                <c:pt idx="12">
                  <c:v>1649319.09</c:v>
                </c:pt>
                <c:pt idx="13">
                  <c:v>866083.8</c:v>
                </c:pt>
                <c:pt idx="14">
                  <c:v>35596503.969999999</c:v>
                </c:pt>
                <c:pt idx="15">
                  <c:v>4857824.38</c:v>
                </c:pt>
                <c:pt idx="16">
                  <c:v>17189535.829999998</c:v>
                </c:pt>
                <c:pt idx="17">
                  <c:v>9606551.8100000005</c:v>
                </c:pt>
                <c:pt idx="18">
                  <c:v>0</c:v>
                </c:pt>
                <c:pt idx="19">
                  <c:v>371849.86</c:v>
                </c:pt>
                <c:pt idx="20">
                  <c:v>32059.19</c:v>
                </c:pt>
                <c:pt idx="21">
                  <c:v>1643.74</c:v>
                </c:pt>
                <c:pt idx="22">
                  <c:v>1600.01</c:v>
                </c:pt>
                <c:pt idx="23">
                  <c:v>2417987.6</c:v>
                </c:pt>
                <c:pt idx="24">
                  <c:v>4757843.62</c:v>
                </c:pt>
                <c:pt idx="25">
                  <c:v>11448062.5</c:v>
                </c:pt>
                <c:pt idx="26">
                  <c:v>11448062.5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28464104.489999998</c:v>
                </c:pt>
                <c:pt idx="42">
                  <c:v>28392977.739999998</c:v>
                </c:pt>
                <c:pt idx="43">
                  <c:v>-12600.01</c:v>
                </c:pt>
                <c:pt idx="44">
                  <c:v>0</c:v>
                </c:pt>
                <c:pt idx="45">
                  <c:v>0</c:v>
                </c:pt>
                <c:pt idx="46">
                  <c:v>27558.76</c:v>
                </c:pt>
                <c:pt idx="47">
                  <c:v>56168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224525789.47000003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177146563.33000001</c:v>
                </c:pt>
                <c:pt idx="1">
                  <c:v>92417272.150000006</c:v>
                </c:pt>
                <c:pt idx="2">
                  <c:v>70492836.129999995</c:v>
                </c:pt>
                <c:pt idx="3">
                  <c:v>0</c:v>
                </c:pt>
                <c:pt idx="4">
                  <c:v>8333.34</c:v>
                </c:pt>
                <c:pt idx="5">
                  <c:v>14228121.710000001</c:v>
                </c:pt>
                <c:pt idx="6">
                  <c:v>32089679.199999999</c:v>
                </c:pt>
                <c:pt idx="7">
                  <c:v>2267385.96</c:v>
                </c:pt>
                <c:pt idx="8">
                  <c:v>115687.2</c:v>
                </c:pt>
                <c:pt idx="9">
                  <c:v>255100</c:v>
                </c:pt>
                <c:pt idx="10">
                  <c:v>174594.75</c:v>
                </c:pt>
                <c:pt idx="11">
                  <c:v>879047</c:v>
                </c:pt>
                <c:pt idx="12">
                  <c:v>1648247.74</c:v>
                </c:pt>
                <c:pt idx="13">
                  <c:v>6307635.6600000001</c:v>
                </c:pt>
                <c:pt idx="14">
                  <c:v>17034463.370000001</c:v>
                </c:pt>
                <c:pt idx="15">
                  <c:v>3407517.52</c:v>
                </c:pt>
                <c:pt idx="16">
                  <c:v>7849314.75</c:v>
                </c:pt>
                <c:pt idx="17">
                  <c:v>2629636.37</c:v>
                </c:pt>
                <c:pt idx="18">
                  <c:v>984315.31</c:v>
                </c:pt>
                <c:pt idx="19">
                  <c:v>887497.49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2109711.2000000002</c:v>
                </c:pt>
                <c:pt idx="24">
                  <c:v>1238154.3799999999</c:v>
                </c:pt>
                <c:pt idx="25">
                  <c:v>11566437.5</c:v>
                </c:pt>
                <c:pt idx="26">
                  <c:v>11566437.5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8811621.6699999999</c:v>
                </c:pt>
                <c:pt idx="42">
                  <c:v>318600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3546461.67</c:v>
                </c:pt>
                <c:pt idx="47">
                  <c:v>4720000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237463616.44999999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Julio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Julio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Julio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Julio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Julio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784292506.59000003</c:v>
                </c:pt>
                <c:pt idx="1">
                  <c:v>603997047.93000007</c:v>
                </c:pt>
                <c:pt idx="2">
                  <c:v>86675894.839999989</c:v>
                </c:pt>
                <c:pt idx="3">
                  <c:v>0</c:v>
                </c:pt>
                <c:pt idx="4">
                  <c:v>74333.34</c:v>
                </c:pt>
                <c:pt idx="5">
                  <c:v>93545230.479999989</c:v>
                </c:pt>
                <c:pt idx="6">
                  <c:v>216078096.80999997</c:v>
                </c:pt>
                <c:pt idx="7">
                  <c:v>15618344.48</c:v>
                </c:pt>
                <c:pt idx="8">
                  <c:v>4516417.4799999995</c:v>
                </c:pt>
                <c:pt idx="9">
                  <c:v>1934400</c:v>
                </c:pt>
                <c:pt idx="10">
                  <c:v>3197785.4299999997</c:v>
                </c:pt>
                <c:pt idx="11">
                  <c:v>27443728.75</c:v>
                </c:pt>
                <c:pt idx="12">
                  <c:v>16592533.77</c:v>
                </c:pt>
                <c:pt idx="13">
                  <c:v>27745442.32</c:v>
                </c:pt>
                <c:pt idx="14">
                  <c:v>96905125.320000008</c:v>
                </c:pt>
                <c:pt idx="15">
                  <c:v>22124319.259999998</c:v>
                </c:pt>
                <c:pt idx="16">
                  <c:v>85918465.849999994</c:v>
                </c:pt>
                <c:pt idx="17">
                  <c:v>49118438.559999995</c:v>
                </c:pt>
                <c:pt idx="18">
                  <c:v>1300566.6400000001</c:v>
                </c:pt>
                <c:pt idx="19">
                  <c:v>4689884.9399999995</c:v>
                </c:pt>
                <c:pt idx="20">
                  <c:v>39376.19</c:v>
                </c:pt>
                <c:pt idx="21">
                  <c:v>247290.23999999999</c:v>
                </c:pt>
                <c:pt idx="22">
                  <c:v>179466.28000000003</c:v>
                </c:pt>
                <c:pt idx="23">
                  <c:v>12996892.25</c:v>
                </c:pt>
                <c:pt idx="24">
                  <c:v>17346550.75</c:v>
                </c:pt>
                <c:pt idx="25">
                  <c:v>82935312.5</c:v>
                </c:pt>
                <c:pt idx="26">
                  <c:v>82935312.5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153410630.65999997</c:v>
                </c:pt>
                <c:pt idx="42">
                  <c:v>141134267.27000001</c:v>
                </c:pt>
                <c:pt idx="43">
                  <c:v>141275</c:v>
                </c:pt>
                <c:pt idx="44">
                  <c:v>0</c:v>
                </c:pt>
                <c:pt idx="45">
                  <c:v>0</c:v>
                </c:pt>
                <c:pt idx="46">
                  <c:v>7049760.3900000006</c:v>
                </c:pt>
                <c:pt idx="47">
                  <c:v>4858768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1850203.78</c:v>
                </c:pt>
                <c:pt idx="52">
                  <c:v>1850203.78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1324485216.1899998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28575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190500"/>
          <a:ext cx="939797" cy="576000"/>
        </a:xfrm>
        <a:prstGeom prst="rect">
          <a:avLst/>
        </a:prstGeom>
      </xdr:spPr>
    </xdr:pic>
    <xdr:clientData/>
  </xdr:oneCellAnchor>
  <xdr:oneCellAnchor>
    <xdr:from>
      <xdr:col>7</xdr:col>
      <xdr:colOff>733425</xdr:colOff>
      <xdr:row>0</xdr:row>
      <xdr:rowOff>119495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8975" y="11949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topLeftCell="B66" zoomScaleNormal="100" zoomScaleSheetLayoutView="80" workbookViewId="0">
      <selection activeCell="K95" sqref="K95"/>
    </sheetView>
  </sheetViews>
  <sheetFormatPr baseColWidth="10" defaultColWidth="11.42578125" defaultRowHeight="12.75" x14ac:dyDescent="0.2"/>
  <cols>
    <col min="1" max="1" width="7" style="1" hidden="1" customWidth="1"/>
    <col min="2" max="2" width="52.140625" style="13" customWidth="1"/>
    <col min="3" max="4" width="13.28515625" style="9" customWidth="1"/>
    <col min="5" max="5" width="11.85546875" style="10" customWidth="1"/>
    <col min="6" max="8" width="11.85546875" style="9" customWidth="1"/>
    <col min="9" max="9" width="12.28515625" style="9" customWidth="1"/>
    <col min="10" max="10" width="11.7109375" style="9" bestFit="1" customWidth="1"/>
    <col min="11" max="11" width="11.7109375" style="9" customWidth="1"/>
    <col min="12" max="12" width="8.42578125" style="9" hidden="1" customWidth="1"/>
    <col min="13" max="13" width="12.28515625" style="9" hidden="1" customWidth="1"/>
    <col min="14" max="14" width="9" style="9" hidden="1" customWidth="1"/>
    <col min="15" max="15" width="12.42578125" style="9" hidden="1" customWidth="1"/>
    <col min="16" max="16" width="10.85546875" style="9" hidden="1" customWidth="1"/>
    <col min="17" max="17" width="13" style="9" bestFit="1" customWidth="1"/>
    <col min="18" max="16384" width="11.42578125" style="1"/>
  </cols>
  <sheetData>
    <row r="1" spans="1:17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">
      <c r="B3" s="29" t="s">
        <v>108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x14ac:dyDescent="0.2">
      <c r="B4" s="28" t="s">
        <v>92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x14ac:dyDescent="0.2">
      <c r="B5" s="30" t="s">
        <v>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0.25" customHeight="1" x14ac:dyDescent="0.2">
      <c r="B6" s="2"/>
      <c r="C6" s="2"/>
      <c r="D6" s="2"/>
      <c r="G6" s="1" t="s">
        <v>109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9" customFormat="1" ht="15" customHeight="1" x14ac:dyDescent="0.25">
      <c r="B7" s="33" t="s">
        <v>68</v>
      </c>
      <c r="C7" s="34" t="s">
        <v>69</v>
      </c>
      <c r="D7" s="34" t="s">
        <v>70</v>
      </c>
      <c r="E7" s="34" t="s">
        <v>103</v>
      </c>
      <c r="F7" s="34" t="s">
        <v>104</v>
      </c>
      <c r="G7" s="34" t="s">
        <v>105</v>
      </c>
      <c r="H7" s="34" t="s">
        <v>4</v>
      </c>
      <c r="I7" s="31" t="s">
        <v>5</v>
      </c>
      <c r="J7" s="31" t="s">
        <v>6</v>
      </c>
      <c r="K7" s="31" t="s">
        <v>7</v>
      </c>
      <c r="L7" s="3"/>
      <c r="M7" s="3"/>
      <c r="N7" s="3"/>
      <c r="O7" s="3"/>
      <c r="P7" s="3"/>
      <c r="Q7" s="31" t="s">
        <v>3</v>
      </c>
    </row>
    <row r="8" spans="1:17" s="9" customFormat="1" x14ac:dyDescent="0.25">
      <c r="B8" s="33"/>
      <c r="C8" s="34"/>
      <c r="D8" s="34"/>
      <c r="E8" s="34" t="s">
        <v>71</v>
      </c>
      <c r="F8" s="34" t="s">
        <v>71</v>
      </c>
      <c r="G8" s="34" t="s">
        <v>4</v>
      </c>
      <c r="H8" s="34" t="s">
        <v>4</v>
      </c>
      <c r="I8" s="32"/>
      <c r="J8" s="32"/>
      <c r="K8" s="32"/>
      <c r="L8" s="4" t="s">
        <v>72</v>
      </c>
      <c r="M8" s="4" t="s">
        <v>8</v>
      </c>
      <c r="N8" s="4" t="s">
        <v>9</v>
      </c>
      <c r="O8" s="4" t="s">
        <v>73</v>
      </c>
      <c r="P8" s="4" t="s">
        <v>10</v>
      </c>
      <c r="Q8" s="32"/>
    </row>
    <row r="9" spans="1:17" ht="15" customHeight="1" x14ac:dyDescent="0.2">
      <c r="B9" s="17" t="s">
        <v>11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15" customHeight="1" x14ac:dyDescent="0.2">
      <c r="A10" s="1" t="str">
        <f t="shared" ref="A10:A73" si="0">+TRIM(MID(B10,1,FIND("-",B10,1)-1))</f>
        <v>2.1</v>
      </c>
      <c r="B10" s="17" t="s">
        <v>12</v>
      </c>
      <c r="C10" s="18">
        <f t="shared" ref="C10:I10" si="1">SUM(C11:C15)</f>
        <v>1721122294</v>
      </c>
      <c r="D10" s="18">
        <f t="shared" si="1"/>
        <v>1708735294</v>
      </c>
      <c r="E10" s="18">
        <f t="shared" si="1"/>
        <v>93301275.579999998</v>
      </c>
      <c r="F10" s="18">
        <f t="shared" si="1"/>
        <v>95671812.030000016</v>
      </c>
      <c r="G10" s="18">
        <f t="shared" si="1"/>
        <v>100810771.08</v>
      </c>
      <c r="H10" s="18">
        <f t="shared" si="1"/>
        <v>100876567.75999999</v>
      </c>
      <c r="I10" s="18">
        <f t="shared" si="1"/>
        <v>97922977.790000007</v>
      </c>
      <c r="J10" s="18">
        <f>SUM(J11:J15)</f>
        <v>118562539.02000001</v>
      </c>
      <c r="K10" s="18">
        <f>SUM(K11:K15)</f>
        <v>177146563.33000001</v>
      </c>
      <c r="L10" s="18"/>
      <c r="M10" s="18"/>
      <c r="N10" s="18"/>
      <c r="O10" s="18"/>
      <c r="P10" s="18"/>
      <c r="Q10" s="18">
        <f t="shared" ref="Q10:Q41" si="2">SUM(E10:O10)</f>
        <v>784292506.59000003</v>
      </c>
    </row>
    <row r="11" spans="1:17" ht="15" customHeight="1" x14ac:dyDescent="0.2">
      <c r="A11" s="1" t="str">
        <f t="shared" si="0"/>
        <v>2.1.1</v>
      </c>
      <c r="B11" s="19" t="s">
        <v>13</v>
      </c>
      <c r="C11" s="20">
        <v>1296397561</v>
      </c>
      <c r="D11" s="20">
        <v>1282010561</v>
      </c>
      <c r="E11" s="20">
        <v>79773757.060000002</v>
      </c>
      <c r="F11" s="20">
        <v>82151507.020000011</v>
      </c>
      <c r="G11" s="20">
        <v>86360908.260000005</v>
      </c>
      <c r="H11" s="20">
        <v>86371716.25</v>
      </c>
      <c r="I11" s="20">
        <v>83738408.760000005</v>
      </c>
      <c r="J11" s="20">
        <v>93183478.430000007</v>
      </c>
      <c r="K11" s="20">
        <v>92417272.150000006</v>
      </c>
      <c r="L11" s="21"/>
      <c r="M11" s="20"/>
      <c r="N11" s="20"/>
      <c r="O11" s="20"/>
      <c r="P11" s="20"/>
      <c r="Q11" s="18">
        <f t="shared" si="2"/>
        <v>603997047.93000007</v>
      </c>
    </row>
    <row r="12" spans="1:17" ht="15" customHeight="1" x14ac:dyDescent="0.2">
      <c r="A12" s="1" t="str">
        <f t="shared" si="0"/>
        <v>2.1.2</v>
      </c>
      <c r="B12" s="19" t="s">
        <v>14</v>
      </c>
      <c r="C12" s="20">
        <v>237168020</v>
      </c>
      <c r="D12" s="20">
        <v>239057020</v>
      </c>
      <c r="E12" s="20">
        <v>1076610.94</v>
      </c>
      <c r="F12" s="20">
        <v>872664.06</v>
      </c>
      <c r="G12" s="20">
        <v>1039812.63</v>
      </c>
      <c r="H12" s="20">
        <v>1132353.8500000001</v>
      </c>
      <c r="I12" s="20">
        <v>1106760.6100000001</v>
      </c>
      <c r="J12" s="20">
        <v>10954856.619999999</v>
      </c>
      <c r="K12" s="20">
        <v>70492836.129999995</v>
      </c>
      <c r="L12" s="20"/>
      <c r="M12" s="20"/>
      <c r="N12" s="20"/>
      <c r="O12" s="20"/>
      <c r="P12" s="20"/>
      <c r="Q12" s="18">
        <f t="shared" si="2"/>
        <v>86675894.839999989</v>
      </c>
    </row>
    <row r="13" spans="1:17" ht="15" customHeight="1" x14ac:dyDescent="0.2">
      <c r="A13" s="1" t="str">
        <f t="shared" si="0"/>
        <v>2.1.3</v>
      </c>
      <c r="B13" s="19" t="s">
        <v>15</v>
      </c>
      <c r="C13" s="20">
        <v>200000</v>
      </c>
      <c r="D13" s="20">
        <v>200000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/>
      <c r="M13" s="20"/>
      <c r="N13" s="20"/>
      <c r="O13" s="20"/>
      <c r="P13" s="20"/>
      <c r="Q13" s="18">
        <f t="shared" si="2"/>
        <v>0</v>
      </c>
    </row>
    <row r="14" spans="1:17" ht="15" customHeight="1" x14ac:dyDescent="0.2">
      <c r="A14" s="1" t="str">
        <f t="shared" si="0"/>
        <v>2.1.4</v>
      </c>
      <c r="B14" s="19" t="s">
        <v>16</v>
      </c>
      <c r="C14" s="20">
        <v>0</v>
      </c>
      <c r="D14" s="20">
        <v>111000</v>
      </c>
      <c r="E14" s="20">
        <v>0</v>
      </c>
      <c r="F14" s="20">
        <v>0</v>
      </c>
      <c r="G14" s="20">
        <v>0</v>
      </c>
      <c r="H14" s="20">
        <v>22000</v>
      </c>
      <c r="I14" s="20">
        <v>22000</v>
      </c>
      <c r="J14" s="20">
        <v>22000</v>
      </c>
      <c r="K14" s="20">
        <v>8333.34</v>
      </c>
      <c r="L14" s="20"/>
      <c r="M14" s="20"/>
      <c r="N14" s="20"/>
      <c r="O14" s="20"/>
      <c r="P14" s="20"/>
      <c r="Q14" s="18">
        <f t="shared" si="2"/>
        <v>74333.34</v>
      </c>
    </row>
    <row r="15" spans="1:17" ht="15" customHeight="1" x14ac:dyDescent="0.2">
      <c r="A15" s="1" t="str">
        <f t="shared" si="0"/>
        <v>2.1.5</v>
      </c>
      <c r="B15" s="19" t="s">
        <v>74</v>
      </c>
      <c r="C15" s="20">
        <v>187356713</v>
      </c>
      <c r="D15" s="20">
        <v>187356713</v>
      </c>
      <c r="E15" s="20">
        <v>12450907.58</v>
      </c>
      <c r="F15" s="20">
        <v>12647640.950000001</v>
      </c>
      <c r="G15" s="20">
        <v>13410050.189999999</v>
      </c>
      <c r="H15" s="20">
        <v>13350497.66</v>
      </c>
      <c r="I15" s="20">
        <v>13055808.42</v>
      </c>
      <c r="J15" s="20">
        <v>14402203.970000001</v>
      </c>
      <c r="K15" s="20">
        <v>14228121.710000001</v>
      </c>
      <c r="L15" s="20"/>
      <c r="M15" s="20"/>
      <c r="N15" s="20"/>
      <c r="O15" s="20"/>
      <c r="P15" s="20"/>
      <c r="Q15" s="18">
        <f t="shared" si="2"/>
        <v>93545230.479999989</v>
      </c>
    </row>
    <row r="16" spans="1:17" ht="15" customHeight="1" x14ac:dyDescent="0.2">
      <c r="A16" s="1" t="str">
        <f t="shared" si="0"/>
        <v>2.2</v>
      </c>
      <c r="B16" s="17" t="s">
        <v>17</v>
      </c>
      <c r="C16" s="18">
        <f t="shared" ref="C16:J16" si="3">SUM(C17:C25)</f>
        <v>572602219</v>
      </c>
      <c r="D16" s="18">
        <f t="shared" si="3"/>
        <v>480154711.47000003</v>
      </c>
      <c r="E16" s="18">
        <f t="shared" si="3"/>
        <v>6357551.9500000002</v>
      </c>
      <c r="F16" s="18">
        <f t="shared" si="3"/>
        <v>37109792.719999999</v>
      </c>
      <c r="G16" s="18">
        <f t="shared" si="3"/>
        <v>27591032.02</v>
      </c>
      <c r="H16" s="18">
        <f t="shared" si="3"/>
        <v>13380600.529999999</v>
      </c>
      <c r="I16" s="18">
        <f t="shared" si="3"/>
        <v>50687892.759999998</v>
      </c>
      <c r="J16" s="18">
        <f t="shared" si="3"/>
        <v>48861547.630000003</v>
      </c>
      <c r="K16" s="18">
        <f t="shared" ref="K16" si="4">SUM(K17:K25)</f>
        <v>32089679.199999999</v>
      </c>
      <c r="L16" s="18"/>
      <c r="M16" s="18"/>
      <c r="N16" s="18"/>
      <c r="O16" s="18"/>
      <c r="P16" s="18"/>
      <c r="Q16" s="18">
        <f t="shared" si="2"/>
        <v>216078096.80999997</v>
      </c>
    </row>
    <row r="17" spans="1:17" ht="15" customHeight="1" x14ac:dyDescent="0.2">
      <c r="A17" s="1" t="str">
        <f t="shared" si="0"/>
        <v>2.2.1</v>
      </c>
      <c r="B17" s="19" t="s">
        <v>18</v>
      </c>
      <c r="C17" s="20">
        <v>36259977</v>
      </c>
      <c r="D17" s="20">
        <v>33769977</v>
      </c>
      <c r="E17" s="20">
        <v>2449146</v>
      </c>
      <c r="F17" s="20">
        <v>105430.85000000009</v>
      </c>
      <c r="G17" s="20">
        <v>2716336.98</v>
      </c>
      <c r="H17" s="20">
        <v>1670914.13</v>
      </c>
      <c r="I17" s="20">
        <v>4485374.92</v>
      </c>
      <c r="J17" s="20">
        <v>1923755.64</v>
      </c>
      <c r="K17" s="20">
        <v>2267385.96</v>
      </c>
      <c r="L17" s="20"/>
      <c r="M17" s="20"/>
      <c r="N17" s="20"/>
      <c r="O17" s="20"/>
      <c r="P17" s="20"/>
      <c r="Q17" s="18">
        <f t="shared" si="2"/>
        <v>15618344.48</v>
      </c>
    </row>
    <row r="18" spans="1:17" ht="15" customHeight="1" x14ac:dyDescent="0.2">
      <c r="A18" s="1" t="str">
        <f t="shared" si="0"/>
        <v>2.2.2</v>
      </c>
      <c r="B18" s="19" t="s">
        <v>19</v>
      </c>
      <c r="C18" s="20">
        <v>33166850</v>
      </c>
      <c r="D18" s="20">
        <v>24616850</v>
      </c>
      <c r="E18" s="20">
        <v>0</v>
      </c>
      <c r="F18" s="20">
        <v>737651.59</v>
      </c>
      <c r="G18" s="20">
        <v>839352.13</v>
      </c>
      <c r="H18" s="20">
        <v>728600.08</v>
      </c>
      <c r="I18" s="20">
        <v>1034896.48</v>
      </c>
      <c r="J18" s="20">
        <v>1060230</v>
      </c>
      <c r="K18" s="20">
        <v>115687.2</v>
      </c>
      <c r="L18" s="20"/>
      <c r="M18" s="20"/>
      <c r="N18" s="20"/>
      <c r="O18" s="20"/>
      <c r="P18" s="20"/>
      <c r="Q18" s="18">
        <f t="shared" si="2"/>
        <v>4516417.4799999995</v>
      </c>
    </row>
    <row r="19" spans="1:17" ht="15" customHeight="1" x14ac:dyDescent="0.2">
      <c r="A19" s="1" t="str">
        <f t="shared" si="0"/>
        <v>2.2.3</v>
      </c>
      <c r="B19" s="19" t="s">
        <v>20</v>
      </c>
      <c r="C19" s="20">
        <v>8059250</v>
      </c>
      <c r="D19" s="20">
        <v>8059250</v>
      </c>
      <c r="E19" s="20">
        <v>0</v>
      </c>
      <c r="F19" s="20">
        <v>588000</v>
      </c>
      <c r="G19" s="20">
        <v>133100</v>
      </c>
      <c r="H19" s="20">
        <v>565350</v>
      </c>
      <c r="I19" s="20">
        <v>236950</v>
      </c>
      <c r="J19" s="20">
        <v>155900</v>
      </c>
      <c r="K19" s="20">
        <v>255100</v>
      </c>
      <c r="L19" s="20"/>
      <c r="M19" s="20"/>
      <c r="N19" s="20"/>
      <c r="O19" s="20"/>
      <c r="P19" s="20"/>
      <c r="Q19" s="18">
        <f t="shared" si="2"/>
        <v>1934400</v>
      </c>
    </row>
    <row r="20" spans="1:17" ht="15" customHeight="1" x14ac:dyDescent="0.2">
      <c r="A20" s="1" t="str">
        <f t="shared" si="0"/>
        <v>2.2.4</v>
      </c>
      <c r="B20" s="19" t="s">
        <v>21</v>
      </c>
      <c r="C20" s="20">
        <v>17001000</v>
      </c>
      <c r="D20" s="20">
        <v>12500000</v>
      </c>
      <c r="E20" s="20">
        <v>0</v>
      </c>
      <c r="F20" s="20">
        <v>1194723.97</v>
      </c>
      <c r="G20" s="20">
        <v>150594.75</v>
      </c>
      <c r="H20" s="20">
        <v>476594.75</v>
      </c>
      <c r="I20" s="20">
        <v>788682.46</v>
      </c>
      <c r="J20" s="20">
        <v>412594.75</v>
      </c>
      <c r="K20" s="20">
        <v>174594.75</v>
      </c>
      <c r="L20" s="20"/>
      <c r="M20" s="20"/>
      <c r="N20" s="20"/>
      <c r="O20" s="20"/>
      <c r="P20" s="20"/>
      <c r="Q20" s="18">
        <f t="shared" si="2"/>
        <v>3197785.4299999997</v>
      </c>
    </row>
    <row r="21" spans="1:17" ht="15" customHeight="1" x14ac:dyDescent="0.2">
      <c r="A21" s="1" t="str">
        <f t="shared" si="0"/>
        <v>2.2.5</v>
      </c>
      <c r="B21" s="19" t="s">
        <v>22</v>
      </c>
      <c r="C21" s="20">
        <v>71557372</v>
      </c>
      <c r="D21" s="20">
        <v>62097372</v>
      </c>
      <c r="E21" s="20">
        <v>0</v>
      </c>
      <c r="F21" s="20">
        <v>8437665.25</v>
      </c>
      <c r="G21" s="20">
        <v>0</v>
      </c>
      <c r="H21" s="20">
        <v>606992</v>
      </c>
      <c r="I21" s="20">
        <v>15180688.5</v>
      </c>
      <c r="J21" s="20">
        <v>2339336</v>
      </c>
      <c r="K21" s="20">
        <v>879047</v>
      </c>
      <c r="L21" s="20"/>
      <c r="M21" s="20"/>
      <c r="N21" s="20"/>
      <c r="O21" s="20"/>
      <c r="P21" s="20"/>
      <c r="Q21" s="18">
        <f t="shared" si="2"/>
        <v>27443728.75</v>
      </c>
    </row>
    <row r="22" spans="1:17" ht="15" customHeight="1" x14ac:dyDescent="0.2">
      <c r="A22" s="1" t="str">
        <f t="shared" si="0"/>
        <v>2.2.6</v>
      </c>
      <c r="B22" s="19" t="s">
        <v>23</v>
      </c>
      <c r="C22" s="20">
        <v>36400000</v>
      </c>
      <c r="D22" s="20">
        <v>27109301.440000001</v>
      </c>
      <c r="E22" s="20">
        <v>1593921.58</v>
      </c>
      <c r="F22" s="20">
        <v>1655313.35</v>
      </c>
      <c r="G22" s="20">
        <v>1573405.07</v>
      </c>
      <c r="H22" s="20">
        <v>1608552.26</v>
      </c>
      <c r="I22" s="20">
        <v>6863774.6799999997</v>
      </c>
      <c r="J22" s="20">
        <v>1649319.09</v>
      </c>
      <c r="K22" s="20">
        <v>1648247.74</v>
      </c>
      <c r="L22" s="20"/>
      <c r="M22" s="20"/>
      <c r="N22" s="20"/>
      <c r="O22" s="20"/>
      <c r="P22" s="20"/>
      <c r="Q22" s="18">
        <f t="shared" si="2"/>
        <v>16592533.77</v>
      </c>
    </row>
    <row r="23" spans="1:17" ht="24.75" customHeight="1" x14ac:dyDescent="0.2">
      <c r="A23" s="1" t="str">
        <f t="shared" si="0"/>
        <v>2.2.7</v>
      </c>
      <c r="B23" s="19" t="s">
        <v>24</v>
      </c>
      <c r="C23" s="20">
        <v>49600000</v>
      </c>
      <c r="D23" s="20">
        <v>80850437.040000007</v>
      </c>
      <c r="E23" s="20">
        <v>0</v>
      </c>
      <c r="F23" s="20">
        <v>2964324.74</v>
      </c>
      <c r="G23" s="20">
        <v>2089151.79</v>
      </c>
      <c r="H23" s="20">
        <v>4345641.29</v>
      </c>
      <c r="I23" s="20">
        <v>11172605.039999999</v>
      </c>
      <c r="J23" s="20">
        <v>866083.8</v>
      </c>
      <c r="K23" s="20">
        <v>6307635.6600000001</v>
      </c>
      <c r="L23" s="20"/>
      <c r="M23" s="20"/>
      <c r="N23" s="20"/>
      <c r="O23" s="20"/>
      <c r="P23" s="20"/>
      <c r="Q23" s="18">
        <f t="shared" si="2"/>
        <v>27745442.32</v>
      </c>
    </row>
    <row r="24" spans="1:17" ht="15" customHeight="1" x14ac:dyDescent="0.2">
      <c r="A24" s="1" t="str">
        <f t="shared" si="0"/>
        <v>2.2.8</v>
      </c>
      <c r="B24" s="19" t="s">
        <v>25</v>
      </c>
      <c r="C24" s="21">
        <f>260965043+4424527</f>
        <v>265389570</v>
      </c>
      <c r="D24" s="20">
        <f>176814209.34+4424527</f>
        <v>181238736.34</v>
      </c>
      <c r="E24" s="20">
        <v>722146.61</v>
      </c>
      <c r="F24" s="20">
        <v>19309881.420000002</v>
      </c>
      <c r="G24" s="20">
        <v>14553207.140000001</v>
      </c>
      <c r="H24" s="20">
        <v>1407569.02</v>
      </c>
      <c r="I24" s="20">
        <v>8281353.79</v>
      </c>
      <c r="J24" s="20">
        <v>35596503.969999999</v>
      </c>
      <c r="K24" s="20">
        <v>17034463.370000001</v>
      </c>
      <c r="L24" s="20"/>
      <c r="M24" s="22"/>
      <c r="N24" s="20"/>
      <c r="O24" s="20"/>
      <c r="P24" s="20"/>
      <c r="Q24" s="18">
        <f t="shared" si="2"/>
        <v>96905125.320000008</v>
      </c>
    </row>
    <row r="25" spans="1:17" ht="15" customHeight="1" x14ac:dyDescent="0.2">
      <c r="A25" s="1" t="str">
        <f t="shared" si="0"/>
        <v>2.2.9</v>
      </c>
      <c r="B25" s="19" t="s">
        <v>26</v>
      </c>
      <c r="C25" s="20">
        <f>53648237+1519963</f>
        <v>55168200</v>
      </c>
      <c r="D25" s="20">
        <f>48392824.65+1519963</f>
        <v>49912787.649999999</v>
      </c>
      <c r="E25" s="20">
        <v>1592337.76</v>
      </c>
      <c r="F25" s="20">
        <v>2116801.5499999998</v>
      </c>
      <c r="G25" s="20">
        <v>5535884.1600000001</v>
      </c>
      <c r="H25" s="20">
        <v>1970387</v>
      </c>
      <c r="I25" s="20">
        <v>2643566.89</v>
      </c>
      <c r="J25" s="20">
        <v>4857824.38</v>
      </c>
      <c r="K25" s="20">
        <v>3407517.52</v>
      </c>
      <c r="L25" s="20"/>
      <c r="M25" s="20"/>
      <c r="N25" s="20"/>
      <c r="O25" s="20"/>
      <c r="P25" s="20"/>
      <c r="Q25" s="18">
        <f t="shared" si="2"/>
        <v>22124319.259999998</v>
      </c>
    </row>
    <row r="26" spans="1:17" ht="15" customHeight="1" x14ac:dyDescent="0.2">
      <c r="A26" s="1" t="str">
        <f t="shared" si="0"/>
        <v>2.3</v>
      </c>
      <c r="B26" s="17" t="s">
        <v>27</v>
      </c>
      <c r="C26" s="18">
        <f t="shared" ref="C26:J26" si="5">SUM(C27:C34)</f>
        <v>305475888</v>
      </c>
      <c r="D26" s="18">
        <f t="shared" si="5"/>
        <v>267266565.15000001</v>
      </c>
      <c r="E26" s="18">
        <f t="shared" si="5"/>
        <v>2011321.59</v>
      </c>
      <c r="F26" s="18">
        <f t="shared" si="5"/>
        <v>16921384.43</v>
      </c>
      <c r="G26" s="18">
        <f t="shared" si="5"/>
        <v>11111370.919999998</v>
      </c>
      <c r="H26" s="18">
        <f t="shared" si="5"/>
        <v>13801221.629999999</v>
      </c>
      <c r="I26" s="18">
        <f t="shared" si="5"/>
        <v>17034316.699999999</v>
      </c>
      <c r="J26" s="18">
        <f t="shared" si="5"/>
        <v>17189535.829999998</v>
      </c>
      <c r="K26" s="18">
        <f t="shared" ref="K26" si="6">SUM(K27:K34)</f>
        <v>7849314.75</v>
      </c>
      <c r="L26" s="18"/>
      <c r="M26" s="18"/>
      <c r="N26" s="18"/>
      <c r="O26" s="18"/>
      <c r="P26" s="18"/>
      <c r="Q26" s="18">
        <f t="shared" si="2"/>
        <v>85918465.849999994</v>
      </c>
    </row>
    <row r="27" spans="1:17" ht="15" customHeight="1" x14ac:dyDescent="0.2">
      <c r="A27" s="1" t="str">
        <f t="shared" si="0"/>
        <v>2.3.1</v>
      </c>
      <c r="B27" s="19" t="s">
        <v>28</v>
      </c>
      <c r="C27" s="20">
        <v>173616896</v>
      </c>
      <c r="D27" s="20">
        <v>153263748.31999999</v>
      </c>
      <c r="E27" s="20">
        <v>622388.15</v>
      </c>
      <c r="F27" s="20">
        <v>9194342.0499999989</v>
      </c>
      <c r="G27" s="20">
        <v>6815842.0099999998</v>
      </c>
      <c r="H27" s="20">
        <v>8783547.6199999992</v>
      </c>
      <c r="I27" s="20">
        <v>11466130.550000001</v>
      </c>
      <c r="J27" s="20">
        <v>9606551.8100000005</v>
      </c>
      <c r="K27" s="20">
        <v>2629636.37</v>
      </c>
      <c r="L27" s="20"/>
      <c r="M27" s="20"/>
      <c r="N27" s="20"/>
      <c r="O27" s="20"/>
      <c r="P27" s="20"/>
      <c r="Q27" s="18">
        <f t="shared" si="2"/>
        <v>49118438.559999995</v>
      </c>
    </row>
    <row r="28" spans="1:17" ht="15" customHeight="1" x14ac:dyDescent="0.2">
      <c r="A28" s="1" t="str">
        <f t="shared" si="0"/>
        <v>2.3.2</v>
      </c>
      <c r="B28" s="19" t="s">
        <v>29</v>
      </c>
      <c r="C28" s="20">
        <v>4935000</v>
      </c>
      <c r="D28" s="20">
        <v>12279237.060000001</v>
      </c>
      <c r="E28" s="20">
        <v>156241.44</v>
      </c>
      <c r="F28" s="20">
        <v>0</v>
      </c>
      <c r="G28" s="20">
        <v>0</v>
      </c>
      <c r="H28" s="20">
        <v>153991.89000000001</v>
      </c>
      <c r="I28" s="20">
        <v>6018</v>
      </c>
      <c r="J28" s="20">
        <v>0</v>
      </c>
      <c r="K28" s="20">
        <v>984315.31</v>
      </c>
      <c r="L28" s="20"/>
      <c r="M28" s="20"/>
      <c r="N28" s="20"/>
      <c r="O28" s="20"/>
      <c r="P28" s="20"/>
      <c r="Q28" s="18">
        <f t="shared" si="2"/>
        <v>1300566.6400000001</v>
      </c>
    </row>
    <row r="29" spans="1:17" ht="15" customHeight="1" x14ac:dyDescent="0.2">
      <c r="A29" s="1" t="str">
        <f t="shared" si="0"/>
        <v>2.3.3</v>
      </c>
      <c r="B29" s="19" t="s">
        <v>30</v>
      </c>
      <c r="C29" s="20">
        <v>29606605</v>
      </c>
      <c r="D29" s="20">
        <v>11900000.199999999</v>
      </c>
      <c r="E29" s="20">
        <v>0</v>
      </c>
      <c r="F29" s="20">
        <v>1661511</v>
      </c>
      <c r="G29" s="20">
        <v>180365</v>
      </c>
      <c r="H29" s="20">
        <v>817255.15</v>
      </c>
      <c r="I29" s="20">
        <v>771406.44</v>
      </c>
      <c r="J29" s="20">
        <v>371849.86</v>
      </c>
      <c r="K29" s="20">
        <v>887497.49</v>
      </c>
      <c r="L29" s="20"/>
      <c r="M29" s="20"/>
      <c r="N29" s="20"/>
      <c r="O29" s="20"/>
      <c r="P29" s="20"/>
      <c r="Q29" s="18">
        <f t="shared" si="2"/>
        <v>4689884.9399999995</v>
      </c>
    </row>
    <row r="30" spans="1:17" ht="15" customHeight="1" x14ac:dyDescent="0.2">
      <c r="A30" s="1" t="str">
        <f t="shared" si="0"/>
        <v>2.3.4</v>
      </c>
      <c r="B30" s="19" t="s">
        <v>31</v>
      </c>
      <c r="C30" s="20">
        <v>0</v>
      </c>
      <c r="D30" s="20">
        <v>400000</v>
      </c>
      <c r="E30" s="20">
        <v>0</v>
      </c>
      <c r="F30" s="20">
        <v>7317</v>
      </c>
      <c r="G30" s="20">
        <v>0</v>
      </c>
      <c r="H30" s="20">
        <v>0</v>
      </c>
      <c r="I30" s="20">
        <v>0</v>
      </c>
      <c r="J30" s="20">
        <v>32059.19</v>
      </c>
      <c r="K30" s="20">
        <v>0</v>
      </c>
      <c r="L30" s="20"/>
      <c r="M30" s="20"/>
      <c r="N30" s="20"/>
      <c r="O30" s="20"/>
      <c r="P30" s="20"/>
      <c r="Q30" s="18">
        <f t="shared" si="2"/>
        <v>39376.19</v>
      </c>
    </row>
    <row r="31" spans="1:17" ht="15" customHeight="1" x14ac:dyDescent="0.2">
      <c r="A31" s="1" t="str">
        <f t="shared" si="0"/>
        <v>2.3.5</v>
      </c>
      <c r="B31" s="19" t="s">
        <v>32</v>
      </c>
      <c r="C31" s="20">
        <v>1860000</v>
      </c>
      <c r="D31" s="20">
        <v>1500000</v>
      </c>
      <c r="E31" s="20">
        <v>164492</v>
      </c>
      <c r="F31" s="20">
        <v>14661.5</v>
      </c>
      <c r="G31" s="20">
        <v>0</v>
      </c>
      <c r="H31" s="20">
        <v>2478</v>
      </c>
      <c r="I31" s="20">
        <v>64015</v>
      </c>
      <c r="J31" s="20">
        <v>1643.74</v>
      </c>
      <c r="K31" s="20">
        <v>0</v>
      </c>
      <c r="L31" s="20"/>
      <c r="M31" s="20"/>
      <c r="N31" s="20"/>
      <c r="O31" s="20"/>
      <c r="P31" s="20"/>
      <c r="Q31" s="18">
        <f t="shared" si="2"/>
        <v>247290.23999999999</v>
      </c>
    </row>
    <row r="32" spans="1:17" ht="15" customHeight="1" x14ac:dyDescent="0.2">
      <c r="A32" s="1" t="str">
        <f t="shared" si="0"/>
        <v>2.3.6</v>
      </c>
      <c r="B32" s="19" t="s">
        <v>33</v>
      </c>
      <c r="C32" s="20">
        <v>845000</v>
      </c>
      <c r="D32" s="20">
        <v>3063518.05</v>
      </c>
      <c r="E32" s="20">
        <v>0</v>
      </c>
      <c r="F32" s="20">
        <v>45911.58</v>
      </c>
      <c r="G32" s="20">
        <v>0</v>
      </c>
      <c r="H32" s="20">
        <v>0</v>
      </c>
      <c r="I32" s="23">
        <v>131954.69</v>
      </c>
      <c r="J32" s="20">
        <v>1600.01</v>
      </c>
      <c r="K32" s="20">
        <v>0</v>
      </c>
      <c r="L32" s="20"/>
      <c r="M32" s="20"/>
      <c r="N32" s="20"/>
      <c r="O32" s="20"/>
      <c r="P32" s="20"/>
      <c r="Q32" s="18">
        <f t="shared" si="2"/>
        <v>179466.28000000003</v>
      </c>
    </row>
    <row r="33" spans="1:17" ht="15" customHeight="1" x14ac:dyDescent="0.2">
      <c r="A33" s="1" t="str">
        <f t="shared" si="0"/>
        <v>2.3.7</v>
      </c>
      <c r="B33" s="19" t="s">
        <v>34</v>
      </c>
      <c r="C33" s="20">
        <v>38930000</v>
      </c>
      <c r="D33" s="20">
        <v>25590000</v>
      </c>
      <c r="E33" s="20">
        <v>1068200</v>
      </c>
      <c r="F33" s="20">
        <v>1562708.2799999998</v>
      </c>
      <c r="G33" s="20">
        <v>2126211.96</v>
      </c>
      <c r="H33" s="20">
        <v>1797640.09</v>
      </c>
      <c r="I33" s="20">
        <v>1914433.12</v>
      </c>
      <c r="J33" s="20">
        <v>2417987.6</v>
      </c>
      <c r="K33" s="20">
        <v>2109711.2000000002</v>
      </c>
      <c r="L33" s="20"/>
      <c r="M33" s="20"/>
      <c r="N33" s="20"/>
      <c r="O33" s="20"/>
      <c r="P33" s="20"/>
      <c r="Q33" s="18">
        <f t="shared" si="2"/>
        <v>12996892.25</v>
      </c>
    </row>
    <row r="34" spans="1:17" ht="15" customHeight="1" x14ac:dyDescent="0.2">
      <c r="A34" s="1" t="str">
        <f t="shared" si="0"/>
        <v>2.3.9</v>
      </c>
      <c r="B34" s="19" t="s">
        <v>35</v>
      </c>
      <c r="C34" s="20">
        <v>55682387</v>
      </c>
      <c r="D34" s="20">
        <v>59270061.520000003</v>
      </c>
      <c r="E34" s="20">
        <v>0</v>
      </c>
      <c r="F34" s="20">
        <v>4434933.0199999996</v>
      </c>
      <c r="G34" s="20">
        <v>1988951.95</v>
      </c>
      <c r="H34" s="20">
        <v>2246308.88</v>
      </c>
      <c r="I34" s="20">
        <v>2680358.9</v>
      </c>
      <c r="J34" s="20">
        <v>4757843.62</v>
      </c>
      <c r="K34" s="20">
        <v>1238154.3799999999</v>
      </c>
      <c r="L34" s="20"/>
      <c r="M34" s="20"/>
      <c r="N34" s="20"/>
      <c r="O34" s="20"/>
      <c r="P34" s="20"/>
      <c r="Q34" s="18">
        <f t="shared" si="2"/>
        <v>17346550.75</v>
      </c>
    </row>
    <row r="35" spans="1:17" ht="15" customHeight="1" x14ac:dyDescent="0.2">
      <c r="A35" s="1" t="str">
        <f t="shared" si="0"/>
        <v>2.4</v>
      </c>
      <c r="B35" s="17" t="s">
        <v>36</v>
      </c>
      <c r="C35" s="18">
        <f t="shared" ref="C35:J35" si="7">SUM(C36:C43)</f>
        <v>200000000</v>
      </c>
      <c r="D35" s="18">
        <f t="shared" si="7"/>
        <v>193659400</v>
      </c>
      <c r="E35" s="18">
        <f t="shared" si="7"/>
        <v>4809687.5</v>
      </c>
      <c r="F35" s="18">
        <f t="shared" si="7"/>
        <v>19490250</v>
      </c>
      <c r="G35" s="18">
        <f t="shared" si="7"/>
        <v>14068375</v>
      </c>
      <c r="H35" s="18">
        <f t="shared" si="7"/>
        <v>10110500</v>
      </c>
      <c r="I35" s="18">
        <f t="shared" si="7"/>
        <v>11442000</v>
      </c>
      <c r="J35" s="18">
        <f t="shared" si="7"/>
        <v>11448062.5</v>
      </c>
      <c r="K35" s="18">
        <f t="shared" ref="K35" si="8">SUM(K36:K43)</f>
        <v>11566437.5</v>
      </c>
      <c r="L35" s="18"/>
      <c r="M35" s="18"/>
      <c r="N35" s="18"/>
      <c r="O35" s="18"/>
      <c r="P35" s="18"/>
      <c r="Q35" s="18">
        <f t="shared" si="2"/>
        <v>82935312.5</v>
      </c>
    </row>
    <row r="36" spans="1:17" ht="15" customHeight="1" x14ac:dyDescent="0.2">
      <c r="A36" s="1" t="str">
        <f t="shared" si="0"/>
        <v>2.4.1</v>
      </c>
      <c r="B36" s="19" t="s">
        <v>75</v>
      </c>
      <c r="C36" s="20">
        <v>200000000</v>
      </c>
      <c r="D36" s="20">
        <v>181272400</v>
      </c>
      <c r="E36" s="20">
        <v>4809687.5</v>
      </c>
      <c r="F36" s="20">
        <v>19490250</v>
      </c>
      <c r="G36" s="20">
        <v>14068375</v>
      </c>
      <c r="H36" s="20">
        <v>10110500</v>
      </c>
      <c r="I36" s="20">
        <v>11442000</v>
      </c>
      <c r="J36" s="20">
        <v>11448062.5</v>
      </c>
      <c r="K36" s="20">
        <v>11566437.5</v>
      </c>
      <c r="L36" s="20"/>
      <c r="M36" s="20"/>
      <c r="N36" s="20"/>
      <c r="O36" s="20"/>
      <c r="P36" s="20"/>
      <c r="Q36" s="18">
        <f t="shared" si="2"/>
        <v>82935312.5</v>
      </c>
    </row>
    <row r="37" spans="1:17" ht="15" customHeight="1" x14ac:dyDescent="0.2">
      <c r="A37" s="1" t="str">
        <f t="shared" si="0"/>
        <v>2.4.2</v>
      </c>
      <c r="B37" s="19" t="s">
        <v>76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/>
      <c r="M37" s="20"/>
      <c r="N37" s="20"/>
      <c r="O37" s="20"/>
      <c r="P37" s="20"/>
      <c r="Q37" s="18">
        <f t="shared" si="2"/>
        <v>0</v>
      </c>
    </row>
    <row r="38" spans="1:17" ht="15" customHeight="1" x14ac:dyDescent="0.2">
      <c r="A38" s="1" t="str">
        <f t="shared" si="0"/>
        <v>2.4.3</v>
      </c>
      <c r="B38" s="19" t="s">
        <v>77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/>
      <c r="M38" s="20"/>
      <c r="N38" s="20"/>
      <c r="O38" s="20"/>
      <c r="P38" s="20"/>
      <c r="Q38" s="18">
        <f t="shared" si="2"/>
        <v>0</v>
      </c>
    </row>
    <row r="39" spans="1:17" ht="15" customHeight="1" x14ac:dyDescent="0.2">
      <c r="A39" s="1" t="str">
        <f t="shared" si="0"/>
        <v>2.4.4</v>
      </c>
      <c r="B39" s="19" t="s">
        <v>78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/>
      <c r="M39" s="20"/>
      <c r="N39" s="20"/>
      <c r="O39" s="20"/>
      <c r="P39" s="20"/>
      <c r="Q39" s="18">
        <f t="shared" si="2"/>
        <v>0</v>
      </c>
    </row>
    <row r="40" spans="1:17" ht="15" customHeight="1" x14ac:dyDescent="0.2">
      <c r="A40" s="1" t="str">
        <f t="shared" si="0"/>
        <v>2.4.5</v>
      </c>
      <c r="B40" s="19" t="s">
        <v>79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/>
      <c r="M40" s="20"/>
      <c r="N40" s="20"/>
      <c r="O40" s="20"/>
      <c r="P40" s="20"/>
      <c r="Q40" s="18">
        <f t="shared" si="2"/>
        <v>0</v>
      </c>
    </row>
    <row r="41" spans="1:17" ht="15" customHeight="1" x14ac:dyDescent="0.2">
      <c r="A41" s="1" t="str">
        <f t="shared" si="0"/>
        <v>2.4.6</v>
      </c>
      <c r="B41" s="19" t="s">
        <v>80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/>
      <c r="M41" s="20"/>
      <c r="N41" s="20"/>
      <c r="O41" s="20"/>
      <c r="P41" s="20"/>
      <c r="Q41" s="18">
        <f t="shared" si="2"/>
        <v>0</v>
      </c>
    </row>
    <row r="42" spans="1:17" ht="15" customHeight="1" x14ac:dyDescent="0.2">
      <c r="A42" s="1" t="str">
        <f t="shared" si="0"/>
        <v>2.4.7</v>
      </c>
      <c r="B42" s="19" t="s">
        <v>81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/>
      <c r="M42" s="20"/>
      <c r="N42" s="20"/>
      <c r="O42" s="20"/>
      <c r="P42" s="20"/>
      <c r="Q42" s="18">
        <f t="shared" ref="Q42:Q73" si="9">SUM(E42:O42)</f>
        <v>0</v>
      </c>
    </row>
    <row r="43" spans="1:17" ht="15" customHeight="1" x14ac:dyDescent="0.2">
      <c r="A43" s="1" t="str">
        <f t="shared" si="0"/>
        <v>2.4.9</v>
      </c>
      <c r="B43" s="19" t="s">
        <v>82</v>
      </c>
      <c r="C43" s="20">
        <v>0</v>
      </c>
      <c r="D43" s="20">
        <v>12387000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/>
      <c r="M43" s="20"/>
      <c r="N43" s="20"/>
      <c r="O43" s="20"/>
      <c r="P43" s="20"/>
      <c r="Q43" s="18">
        <f t="shared" si="9"/>
        <v>0</v>
      </c>
    </row>
    <row r="44" spans="1:17" ht="15" customHeight="1" x14ac:dyDescent="0.2">
      <c r="A44" s="1" t="str">
        <f t="shared" si="0"/>
        <v>2.5</v>
      </c>
      <c r="B44" s="17" t="s">
        <v>37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20"/>
      <c r="M44" s="20"/>
      <c r="N44" s="20"/>
      <c r="O44" s="20"/>
      <c r="P44" s="20"/>
      <c r="Q44" s="18">
        <f t="shared" si="9"/>
        <v>0</v>
      </c>
    </row>
    <row r="45" spans="1:17" ht="15" customHeight="1" x14ac:dyDescent="0.2">
      <c r="A45" s="1" t="str">
        <f t="shared" si="0"/>
        <v>2.5.1</v>
      </c>
      <c r="B45" s="19" t="s">
        <v>83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/>
      <c r="M45" s="20"/>
      <c r="N45" s="20"/>
      <c r="O45" s="20"/>
      <c r="P45" s="20"/>
      <c r="Q45" s="18">
        <f t="shared" si="9"/>
        <v>0</v>
      </c>
    </row>
    <row r="46" spans="1:17" ht="15" customHeight="1" x14ac:dyDescent="0.2">
      <c r="A46" s="1" t="str">
        <f t="shared" si="0"/>
        <v>2.5.2</v>
      </c>
      <c r="B46" s="19" t="s">
        <v>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/>
      <c r="M46" s="20"/>
      <c r="N46" s="20"/>
      <c r="O46" s="20"/>
      <c r="P46" s="20"/>
      <c r="Q46" s="18">
        <f t="shared" si="9"/>
        <v>0</v>
      </c>
    </row>
    <row r="47" spans="1:17" ht="15" customHeight="1" x14ac:dyDescent="0.2">
      <c r="A47" s="1" t="str">
        <f t="shared" si="0"/>
        <v>2.5.3</v>
      </c>
      <c r="B47" s="19" t="s">
        <v>85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/>
      <c r="M47" s="20"/>
      <c r="N47" s="20"/>
      <c r="O47" s="20"/>
      <c r="P47" s="20"/>
      <c r="Q47" s="18">
        <f t="shared" si="9"/>
        <v>0</v>
      </c>
    </row>
    <row r="48" spans="1:17" ht="15" customHeight="1" x14ac:dyDescent="0.2">
      <c r="A48" s="1" t="str">
        <f t="shared" si="0"/>
        <v>2.5.4</v>
      </c>
      <c r="B48" s="19" t="s">
        <v>86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/>
      <c r="M48" s="20"/>
      <c r="N48" s="20"/>
      <c r="O48" s="20"/>
      <c r="P48" s="20"/>
      <c r="Q48" s="18">
        <f t="shared" si="9"/>
        <v>0</v>
      </c>
    </row>
    <row r="49" spans="1:17" ht="15" customHeight="1" x14ac:dyDescent="0.2">
      <c r="A49" s="1" t="str">
        <f t="shared" si="0"/>
        <v>2.5.6</v>
      </c>
      <c r="B49" s="19" t="s">
        <v>87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/>
      <c r="M49" s="20"/>
      <c r="N49" s="20"/>
      <c r="O49" s="20"/>
      <c r="P49" s="20"/>
      <c r="Q49" s="18">
        <f t="shared" si="9"/>
        <v>0</v>
      </c>
    </row>
    <row r="50" spans="1:17" ht="15" customHeight="1" x14ac:dyDescent="0.2">
      <c r="A50" s="1" t="str">
        <f t="shared" si="0"/>
        <v>2.5.9</v>
      </c>
      <c r="B50" s="19" t="s">
        <v>88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/>
      <c r="M50" s="20"/>
      <c r="N50" s="20"/>
      <c r="O50" s="20"/>
      <c r="P50" s="20"/>
      <c r="Q50" s="18">
        <f t="shared" si="9"/>
        <v>0</v>
      </c>
    </row>
    <row r="51" spans="1:17" ht="15" customHeight="1" x14ac:dyDescent="0.2">
      <c r="A51" s="1" t="str">
        <f t="shared" si="0"/>
        <v>2.6</v>
      </c>
      <c r="B51" s="17" t="s">
        <v>38</v>
      </c>
      <c r="C51" s="18">
        <f t="shared" ref="C51:J51" si="10">SUM(C52:C60)</f>
        <v>99028558</v>
      </c>
      <c r="D51" s="18">
        <f t="shared" si="10"/>
        <v>258748761.23000002</v>
      </c>
      <c r="E51" s="18">
        <f t="shared" si="10"/>
        <v>0</v>
      </c>
      <c r="F51" s="18">
        <f t="shared" si="10"/>
        <v>6849647.5800000001</v>
      </c>
      <c r="G51" s="18">
        <f t="shared" si="10"/>
        <v>33448438.109999999</v>
      </c>
      <c r="H51" s="18">
        <f t="shared" si="10"/>
        <v>75151316.679999992</v>
      </c>
      <c r="I51" s="18">
        <f t="shared" si="10"/>
        <v>685502.13</v>
      </c>
      <c r="J51" s="18">
        <f t="shared" si="10"/>
        <v>28464104.489999998</v>
      </c>
      <c r="K51" s="18">
        <f t="shared" ref="K51" si="11">SUM(K52:K60)</f>
        <v>8811621.6699999999</v>
      </c>
      <c r="L51" s="18"/>
      <c r="M51" s="18"/>
      <c r="N51" s="18"/>
      <c r="O51" s="18"/>
      <c r="P51" s="18"/>
      <c r="Q51" s="18">
        <f>SUM(E51:O51)</f>
        <v>153410630.65999997</v>
      </c>
    </row>
    <row r="52" spans="1:17" ht="15" customHeight="1" x14ac:dyDescent="0.2">
      <c r="A52" s="1" t="str">
        <f t="shared" si="0"/>
        <v>2.6.1</v>
      </c>
      <c r="B52" s="19" t="s">
        <v>39</v>
      </c>
      <c r="C52" s="20">
        <v>66785232</v>
      </c>
      <c r="D52" s="20">
        <v>182932715.33000001</v>
      </c>
      <c r="E52" s="20">
        <v>0</v>
      </c>
      <c r="F52" s="20">
        <v>5527709.1100000003</v>
      </c>
      <c r="G52" s="20">
        <v>32464938.09</v>
      </c>
      <c r="H52" s="20">
        <v>74430042.329999998</v>
      </c>
      <c r="I52" s="20">
        <v>0</v>
      </c>
      <c r="J52" s="20">
        <v>28392977.739999998</v>
      </c>
      <c r="K52" s="20">
        <v>318600</v>
      </c>
      <c r="L52" s="20"/>
      <c r="M52" s="20"/>
      <c r="N52" s="20"/>
      <c r="O52" s="20"/>
      <c r="P52" s="20"/>
      <c r="Q52" s="18">
        <f>SUM(E52:O52)</f>
        <v>141134267.27000001</v>
      </c>
    </row>
    <row r="53" spans="1:17" ht="15" customHeight="1" x14ac:dyDescent="0.2">
      <c r="A53" s="1" t="str">
        <f t="shared" si="0"/>
        <v>2.6.2</v>
      </c>
      <c r="B53" s="19" t="s">
        <v>89</v>
      </c>
      <c r="C53" s="20">
        <v>2012326</v>
      </c>
      <c r="D53" s="20">
        <v>6085326</v>
      </c>
      <c r="E53" s="20">
        <v>0</v>
      </c>
      <c r="F53" s="20">
        <v>32525</v>
      </c>
      <c r="G53" s="20">
        <v>0</v>
      </c>
      <c r="H53" s="20">
        <v>0</v>
      </c>
      <c r="I53" s="20">
        <v>121350.01</v>
      </c>
      <c r="J53" s="20">
        <v>-12600.01</v>
      </c>
      <c r="K53" s="20">
        <v>0</v>
      </c>
      <c r="L53" s="20"/>
      <c r="M53" s="20"/>
      <c r="N53" s="20"/>
      <c r="O53" s="20"/>
      <c r="P53" s="20"/>
      <c r="Q53" s="18">
        <f>SUM(E53:O53)</f>
        <v>141275</v>
      </c>
    </row>
    <row r="54" spans="1:17" ht="15" customHeight="1" x14ac:dyDescent="0.2">
      <c r="A54" s="1" t="str">
        <f t="shared" si="0"/>
        <v>2.6.3</v>
      </c>
      <c r="B54" s="19" t="s">
        <v>40</v>
      </c>
      <c r="C54" s="20">
        <v>5100000</v>
      </c>
      <c r="D54" s="20">
        <v>1100000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/>
      <c r="M54" s="20"/>
      <c r="N54" s="20"/>
      <c r="O54" s="20"/>
      <c r="P54" s="20"/>
      <c r="Q54" s="18">
        <f t="shared" si="9"/>
        <v>0</v>
      </c>
    </row>
    <row r="55" spans="1:17" ht="15" customHeight="1" x14ac:dyDescent="0.2">
      <c r="A55" s="1" t="str">
        <f t="shared" si="0"/>
        <v>2.6.4</v>
      </c>
      <c r="B55" s="19" t="s">
        <v>41</v>
      </c>
      <c r="C55" s="20">
        <v>14850000</v>
      </c>
      <c r="D55" s="20">
        <v>3001000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/>
      <c r="M55" s="20"/>
      <c r="N55" s="20"/>
      <c r="O55" s="20"/>
      <c r="P55" s="20"/>
      <c r="Q55" s="18">
        <f t="shared" si="9"/>
        <v>0</v>
      </c>
    </row>
    <row r="56" spans="1:17" ht="15" customHeight="1" x14ac:dyDescent="0.2">
      <c r="A56" s="1" t="str">
        <f t="shared" si="0"/>
        <v>2.6.5</v>
      </c>
      <c r="B56" s="19" t="s">
        <v>42</v>
      </c>
      <c r="C56" s="20">
        <v>7531000</v>
      </c>
      <c r="D56" s="20">
        <v>58127119.899999999</v>
      </c>
      <c r="E56" s="20">
        <v>0</v>
      </c>
      <c r="F56" s="20">
        <v>1206813.47</v>
      </c>
      <c r="G56" s="20">
        <v>983500.02</v>
      </c>
      <c r="H56" s="20">
        <v>721274.35</v>
      </c>
      <c r="I56" s="20">
        <v>564152.12</v>
      </c>
      <c r="J56" s="20">
        <v>27558.76</v>
      </c>
      <c r="K56" s="20">
        <v>3546461.67</v>
      </c>
      <c r="L56" s="20"/>
      <c r="M56" s="24"/>
      <c r="N56" s="20"/>
      <c r="O56" s="20"/>
      <c r="P56" s="20"/>
      <c r="Q56" s="18">
        <f>SUM(E56:O56)</f>
        <v>7049760.3900000006</v>
      </c>
    </row>
    <row r="57" spans="1:17" ht="15" customHeight="1" x14ac:dyDescent="0.2">
      <c r="A57" s="1" t="str">
        <f t="shared" si="0"/>
        <v>2.6.6</v>
      </c>
      <c r="B57" s="19" t="s">
        <v>43</v>
      </c>
      <c r="C57" s="20">
        <v>500000</v>
      </c>
      <c r="D57" s="20">
        <v>6502600</v>
      </c>
      <c r="E57" s="20">
        <v>0</v>
      </c>
      <c r="F57" s="20">
        <v>82600</v>
      </c>
      <c r="G57" s="20">
        <v>0</v>
      </c>
      <c r="H57" s="20">
        <v>0</v>
      </c>
      <c r="I57" s="20">
        <v>0</v>
      </c>
      <c r="J57" s="20">
        <v>56168</v>
      </c>
      <c r="K57" s="20">
        <v>4720000</v>
      </c>
      <c r="L57" s="20"/>
      <c r="M57" s="20"/>
      <c r="N57" s="20"/>
      <c r="O57" s="20"/>
      <c r="P57" s="20"/>
      <c r="Q57" s="18">
        <f>SUM(E57:O57)</f>
        <v>4858768</v>
      </c>
    </row>
    <row r="58" spans="1:17" ht="15" customHeight="1" x14ac:dyDescent="0.2">
      <c r="A58" s="1" t="str">
        <f t="shared" si="0"/>
        <v>2.6.7</v>
      </c>
      <c r="B58" s="19" t="s">
        <v>90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/>
      <c r="M58" s="20"/>
      <c r="N58" s="20"/>
      <c r="O58" s="20"/>
      <c r="P58" s="20"/>
      <c r="Q58" s="18">
        <f>SUM(E58:O58)</f>
        <v>0</v>
      </c>
    </row>
    <row r="59" spans="1:17" ht="15" customHeight="1" x14ac:dyDescent="0.2">
      <c r="A59" s="1" t="str">
        <f t="shared" si="0"/>
        <v>2.6.8</v>
      </c>
      <c r="B59" s="19" t="s">
        <v>44</v>
      </c>
      <c r="C59" s="20">
        <v>2250000</v>
      </c>
      <c r="D59" s="20">
        <v>1000000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226560</v>
      </c>
      <c r="L59" s="20"/>
      <c r="M59" s="20"/>
      <c r="N59" s="20"/>
      <c r="O59" s="20"/>
      <c r="P59" s="20"/>
      <c r="Q59" s="18">
        <f>SUM(E59:O59)</f>
        <v>226560</v>
      </c>
    </row>
    <row r="60" spans="1:17" ht="15" customHeight="1" x14ac:dyDescent="0.2">
      <c r="A60" s="1" t="str">
        <f t="shared" si="0"/>
        <v>2.6.9</v>
      </c>
      <c r="B60" s="19" t="s">
        <v>45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/>
      <c r="M60" s="20"/>
      <c r="N60" s="20"/>
      <c r="O60" s="20"/>
      <c r="P60" s="20"/>
      <c r="Q60" s="18">
        <f t="shared" si="9"/>
        <v>0</v>
      </c>
    </row>
    <row r="61" spans="1:17" ht="15" customHeight="1" x14ac:dyDescent="0.2">
      <c r="A61" s="1" t="str">
        <f t="shared" si="0"/>
        <v>2.7</v>
      </c>
      <c r="B61" s="17" t="s">
        <v>46</v>
      </c>
      <c r="C61" s="18">
        <f>SUM(C62:C65)</f>
        <v>50000000</v>
      </c>
      <c r="D61" s="18">
        <f>SUM(D62:D65)</f>
        <v>39664227.149999999</v>
      </c>
      <c r="E61" s="18">
        <f t="shared" ref="E61:F61" si="12">SUM(E62:E65)</f>
        <v>0</v>
      </c>
      <c r="F61" s="18">
        <f t="shared" si="12"/>
        <v>0</v>
      </c>
      <c r="G61" s="18">
        <v>0</v>
      </c>
      <c r="H61" s="18">
        <f>SUM(H62:H65)</f>
        <v>1850203.78</v>
      </c>
      <c r="I61" s="18">
        <v>0</v>
      </c>
      <c r="J61" s="18">
        <v>0</v>
      </c>
      <c r="K61" s="18">
        <v>0</v>
      </c>
      <c r="L61" s="18"/>
      <c r="M61" s="18"/>
      <c r="N61" s="18"/>
      <c r="O61" s="18"/>
      <c r="P61" s="18"/>
      <c r="Q61" s="18">
        <f>SUM(E61:O61)</f>
        <v>1850203.78</v>
      </c>
    </row>
    <row r="62" spans="1:17" ht="15" customHeight="1" x14ac:dyDescent="0.2">
      <c r="A62" s="1" t="str">
        <f t="shared" si="0"/>
        <v>2.7.1</v>
      </c>
      <c r="B62" s="19" t="s">
        <v>47</v>
      </c>
      <c r="C62" s="20">
        <v>50000000</v>
      </c>
      <c r="D62" s="20">
        <v>39664227.149999999</v>
      </c>
      <c r="E62" s="20">
        <v>0</v>
      </c>
      <c r="F62" s="20">
        <v>0</v>
      </c>
      <c r="G62" s="20">
        <v>0</v>
      </c>
      <c r="H62" s="20">
        <v>1850203.78</v>
      </c>
      <c r="I62" s="20">
        <v>0</v>
      </c>
      <c r="J62" s="20">
        <v>0</v>
      </c>
      <c r="K62" s="20">
        <v>0</v>
      </c>
      <c r="L62" s="20"/>
      <c r="M62" s="20"/>
      <c r="N62" s="20"/>
      <c r="O62" s="20"/>
      <c r="P62" s="20"/>
      <c r="Q62" s="18">
        <f t="shared" si="9"/>
        <v>1850203.78</v>
      </c>
    </row>
    <row r="63" spans="1:17" ht="15" customHeight="1" x14ac:dyDescent="0.2">
      <c r="A63" s="1" t="str">
        <f t="shared" si="0"/>
        <v>2.7.2</v>
      </c>
      <c r="B63" s="19" t="s">
        <v>48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/>
      <c r="M63" s="20"/>
      <c r="N63" s="20"/>
      <c r="O63" s="20"/>
      <c r="P63" s="20"/>
      <c r="Q63" s="18">
        <f t="shared" si="9"/>
        <v>0</v>
      </c>
    </row>
    <row r="64" spans="1:17" ht="15" customHeight="1" x14ac:dyDescent="0.2">
      <c r="A64" s="1" t="str">
        <f t="shared" si="0"/>
        <v>2.7.3</v>
      </c>
      <c r="B64" s="19" t="s">
        <v>49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/>
      <c r="M64" s="20"/>
      <c r="N64" s="20"/>
      <c r="O64" s="20"/>
      <c r="P64" s="20"/>
      <c r="Q64" s="18">
        <f t="shared" si="9"/>
        <v>0</v>
      </c>
    </row>
    <row r="65" spans="1:17" ht="23.25" customHeight="1" x14ac:dyDescent="0.2">
      <c r="A65" s="1" t="str">
        <f t="shared" si="0"/>
        <v>2.7.4</v>
      </c>
      <c r="B65" s="19" t="s">
        <v>50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/>
      <c r="M65" s="20"/>
      <c r="N65" s="20"/>
      <c r="O65" s="20"/>
      <c r="P65" s="20"/>
      <c r="Q65" s="18">
        <f t="shared" si="9"/>
        <v>0</v>
      </c>
    </row>
    <row r="66" spans="1:17" ht="15" customHeight="1" x14ac:dyDescent="0.2">
      <c r="A66" s="1" t="str">
        <f t="shared" si="0"/>
        <v>2.8</v>
      </c>
      <c r="B66" s="17" t="s">
        <v>51</v>
      </c>
      <c r="C66" s="18">
        <f>SUM(C67:C68)</f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20"/>
      <c r="M66" s="20"/>
      <c r="N66" s="20"/>
      <c r="O66" s="20"/>
      <c r="P66" s="20"/>
      <c r="Q66" s="18">
        <f t="shared" si="9"/>
        <v>0</v>
      </c>
    </row>
    <row r="67" spans="1:17" ht="15" customHeight="1" x14ac:dyDescent="0.2">
      <c r="A67" s="1" t="str">
        <f t="shared" si="0"/>
        <v>2.8.1</v>
      </c>
      <c r="B67" s="19" t="s">
        <v>52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/>
      <c r="M67" s="20"/>
      <c r="N67" s="20"/>
      <c r="O67" s="20"/>
      <c r="P67" s="20"/>
      <c r="Q67" s="18">
        <f t="shared" si="9"/>
        <v>0</v>
      </c>
    </row>
    <row r="68" spans="1:17" ht="15" customHeight="1" x14ac:dyDescent="0.2">
      <c r="A68" s="1" t="str">
        <f t="shared" si="0"/>
        <v>2.8.2</v>
      </c>
      <c r="B68" s="19" t="s">
        <v>53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/>
      <c r="M68" s="20"/>
      <c r="N68" s="20"/>
      <c r="O68" s="20"/>
      <c r="P68" s="20"/>
      <c r="Q68" s="18">
        <f t="shared" si="9"/>
        <v>0</v>
      </c>
    </row>
    <row r="69" spans="1:17" ht="15" customHeight="1" x14ac:dyDescent="0.2">
      <c r="A69" s="1" t="str">
        <f t="shared" si="0"/>
        <v>2.9</v>
      </c>
      <c r="B69" s="17" t="s">
        <v>54</v>
      </c>
      <c r="C69" s="18">
        <f>SUM(C70:C72)</f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20"/>
      <c r="M69" s="20"/>
      <c r="N69" s="20"/>
      <c r="O69" s="20"/>
      <c r="P69" s="20"/>
      <c r="Q69" s="18">
        <f t="shared" si="9"/>
        <v>0</v>
      </c>
    </row>
    <row r="70" spans="1:17" ht="15" customHeight="1" x14ac:dyDescent="0.2">
      <c r="A70" s="1" t="str">
        <f t="shared" si="0"/>
        <v>2.9.1</v>
      </c>
      <c r="B70" s="19" t="s">
        <v>55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/>
      <c r="M70" s="20"/>
      <c r="N70" s="20"/>
      <c r="O70" s="20"/>
      <c r="P70" s="20"/>
      <c r="Q70" s="18">
        <f t="shared" si="9"/>
        <v>0</v>
      </c>
    </row>
    <row r="71" spans="1:17" ht="15" customHeight="1" x14ac:dyDescent="0.2">
      <c r="A71" s="1" t="str">
        <f t="shared" si="0"/>
        <v>2.9.2</v>
      </c>
      <c r="B71" s="19" t="s">
        <v>56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/>
      <c r="M71" s="20"/>
      <c r="N71" s="20"/>
      <c r="O71" s="20"/>
      <c r="P71" s="20"/>
      <c r="Q71" s="18">
        <f t="shared" si="9"/>
        <v>0</v>
      </c>
    </row>
    <row r="72" spans="1:17" ht="15" customHeight="1" x14ac:dyDescent="0.2">
      <c r="A72" s="1" t="str">
        <f t="shared" si="0"/>
        <v>2.9.4</v>
      </c>
      <c r="B72" s="19" t="s">
        <v>57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/>
      <c r="M72" s="20"/>
      <c r="N72" s="20"/>
      <c r="O72" s="20"/>
      <c r="P72" s="20"/>
      <c r="Q72" s="18">
        <f t="shared" si="9"/>
        <v>0</v>
      </c>
    </row>
    <row r="73" spans="1:17" ht="15" customHeight="1" x14ac:dyDescent="0.2">
      <c r="A73" s="1" t="str">
        <f t="shared" si="0"/>
        <v>4</v>
      </c>
      <c r="B73" s="17" t="s">
        <v>58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20"/>
      <c r="M73" s="20"/>
      <c r="N73" s="20"/>
      <c r="O73" s="20"/>
      <c r="P73" s="20"/>
      <c r="Q73" s="18">
        <f t="shared" si="9"/>
        <v>0</v>
      </c>
    </row>
    <row r="74" spans="1:17" ht="15" customHeight="1" x14ac:dyDescent="0.2">
      <c r="A74" s="1" t="str">
        <f t="shared" ref="A74:A81" si="13">+TRIM(MID(B74,1,FIND("-",B74,1)-1))</f>
        <v>4.1</v>
      </c>
      <c r="B74" s="17" t="s">
        <v>59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20"/>
      <c r="M74" s="20"/>
      <c r="N74" s="20"/>
      <c r="O74" s="20"/>
      <c r="P74" s="20"/>
      <c r="Q74" s="18">
        <f t="shared" ref="Q74:Q81" si="14">SUM(E74:O74)</f>
        <v>0</v>
      </c>
    </row>
    <row r="75" spans="1:17" ht="15" customHeight="1" x14ac:dyDescent="0.2">
      <c r="A75" s="1" t="str">
        <f t="shared" si="13"/>
        <v>4.1.1</v>
      </c>
      <c r="B75" s="19" t="s">
        <v>60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/>
      <c r="M75" s="20"/>
      <c r="N75" s="20"/>
      <c r="O75" s="20"/>
      <c r="P75" s="20"/>
      <c r="Q75" s="18">
        <f t="shared" si="14"/>
        <v>0</v>
      </c>
    </row>
    <row r="76" spans="1:17" ht="15" customHeight="1" x14ac:dyDescent="0.2">
      <c r="A76" s="1" t="str">
        <f t="shared" si="13"/>
        <v>4.1.2</v>
      </c>
      <c r="B76" s="19" t="s">
        <v>61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/>
      <c r="M76" s="20"/>
      <c r="N76" s="20"/>
      <c r="O76" s="20"/>
      <c r="P76" s="20"/>
      <c r="Q76" s="18">
        <f t="shared" si="14"/>
        <v>0</v>
      </c>
    </row>
    <row r="77" spans="1:17" ht="15" customHeight="1" x14ac:dyDescent="0.2">
      <c r="A77" s="1" t="str">
        <f t="shared" si="13"/>
        <v>4.2</v>
      </c>
      <c r="B77" s="17" t="s">
        <v>62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20"/>
      <c r="M77" s="20"/>
      <c r="N77" s="20"/>
      <c r="O77" s="20"/>
      <c r="P77" s="20"/>
      <c r="Q77" s="18">
        <f t="shared" si="14"/>
        <v>0</v>
      </c>
    </row>
    <row r="78" spans="1:17" ht="15" customHeight="1" x14ac:dyDescent="0.2">
      <c r="A78" s="1" t="str">
        <f t="shared" si="13"/>
        <v>4.2.1</v>
      </c>
      <c r="B78" s="19" t="s">
        <v>63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/>
      <c r="M78" s="20"/>
      <c r="N78" s="20"/>
      <c r="O78" s="20"/>
      <c r="P78" s="20"/>
      <c r="Q78" s="18">
        <f t="shared" si="14"/>
        <v>0</v>
      </c>
    </row>
    <row r="79" spans="1:17" ht="15" customHeight="1" x14ac:dyDescent="0.2">
      <c r="A79" s="1" t="str">
        <f t="shared" si="13"/>
        <v>4.2.2</v>
      </c>
      <c r="B79" s="19" t="s">
        <v>64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/>
      <c r="M79" s="20"/>
      <c r="N79" s="20"/>
      <c r="O79" s="20"/>
      <c r="P79" s="20"/>
      <c r="Q79" s="18">
        <f t="shared" si="14"/>
        <v>0</v>
      </c>
    </row>
    <row r="80" spans="1:17" ht="15" customHeight="1" x14ac:dyDescent="0.2">
      <c r="A80" s="1" t="str">
        <f t="shared" si="13"/>
        <v>4.3</v>
      </c>
      <c r="B80" s="17" t="s">
        <v>65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20"/>
      <c r="M80" s="20"/>
      <c r="N80" s="20"/>
      <c r="O80" s="20"/>
      <c r="P80" s="20"/>
      <c r="Q80" s="18">
        <f t="shared" si="14"/>
        <v>0</v>
      </c>
    </row>
    <row r="81" spans="1:17" ht="15" customHeight="1" x14ac:dyDescent="0.2">
      <c r="A81" s="1" t="str">
        <f t="shared" si="13"/>
        <v>4.3.5</v>
      </c>
      <c r="B81" s="19" t="s">
        <v>66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/>
      <c r="M81" s="20"/>
      <c r="N81" s="20"/>
      <c r="O81" s="20"/>
      <c r="P81" s="20"/>
      <c r="Q81" s="18">
        <f t="shared" si="14"/>
        <v>0</v>
      </c>
    </row>
    <row r="82" spans="1:17" x14ac:dyDescent="0.2">
      <c r="B82" s="25" t="s">
        <v>91</v>
      </c>
      <c r="C82" s="26">
        <f>+C10+C16+C26+C35+C51+C61</f>
        <v>2948228959</v>
      </c>
      <c r="D82" s="26">
        <f t="shared" ref="D82" si="15">+D10+D16+D26+D35+D51+D61</f>
        <v>2948228959.0000005</v>
      </c>
      <c r="E82" s="26">
        <f>E29+E10+E16+E26+E35+E51+E61</f>
        <v>106479836.62</v>
      </c>
      <c r="F82" s="26">
        <f t="shared" ref="F82:P82" si="16">+F10+F16+F26+F35+F51+F61</f>
        <v>176042886.76000002</v>
      </c>
      <c r="G82" s="26">
        <f t="shared" si="16"/>
        <v>187029987.13</v>
      </c>
      <c r="H82" s="26">
        <f t="shared" ref="H82" si="17">+H10+H16+H26+H35+H51+H61</f>
        <v>215170410.37999997</v>
      </c>
      <c r="I82" s="26">
        <f t="shared" si="16"/>
        <v>177772689.38</v>
      </c>
      <c r="J82" s="26">
        <f t="shared" si="16"/>
        <v>224525789.47000003</v>
      </c>
      <c r="K82" s="26">
        <f t="shared" si="16"/>
        <v>237463616.44999999</v>
      </c>
      <c r="L82" s="26">
        <f t="shared" si="16"/>
        <v>0</v>
      </c>
      <c r="M82" s="26">
        <f t="shared" si="16"/>
        <v>0</v>
      </c>
      <c r="N82" s="26">
        <f t="shared" si="16"/>
        <v>0</v>
      </c>
      <c r="O82" s="26">
        <f t="shared" si="16"/>
        <v>0</v>
      </c>
      <c r="P82" s="26">
        <f t="shared" si="16"/>
        <v>0</v>
      </c>
      <c r="Q82" s="26">
        <f>+Q10+Q16+Q26+Q35+Q51+Q61</f>
        <v>1324485216.1899998</v>
      </c>
    </row>
    <row r="83" spans="1:17" x14ac:dyDescent="0.2">
      <c r="B83" s="8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2">
      <c r="B84" s="11" t="s">
        <v>93</v>
      </c>
      <c r="D84" s="5"/>
      <c r="I84" s="12"/>
      <c r="Q84" s="12"/>
    </row>
    <row r="85" spans="1:17" x14ac:dyDescent="0.2">
      <c r="B85" s="9" t="s">
        <v>94</v>
      </c>
      <c r="D85" s="5"/>
      <c r="I85" s="12"/>
      <c r="Q85" s="12"/>
    </row>
    <row r="86" spans="1:17" x14ac:dyDescent="0.2">
      <c r="B86" s="9" t="s">
        <v>98</v>
      </c>
      <c r="D86" s="5"/>
      <c r="I86" s="12"/>
      <c r="Q86" s="12"/>
    </row>
    <row r="87" spans="1:17" x14ac:dyDescent="0.2">
      <c r="B87" s="9" t="s">
        <v>97</v>
      </c>
      <c r="D87" s="5"/>
      <c r="I87" s="12"/>
      <c r="Q87" s="12"/>
    </row>
    <row r="88" spans="1:17" x14ac:dyDescent="0.2">
      <c r="B88" s="9" t="s">
        <v>99</v>
      </c>
      <c r="D88" s="5"/>
      <c r="I88" s="12"/>
      <c r="K88" s="1"/>
      <c r="L88" s="1"/>
      <c r="Q88" s="12"/>
    </row>
    <row r="89" spans="1:17" x14ac:dyDescent="0.2">
      <c r="B89" s="9" t="s">
        <v>95</v>
      </c>
      <c r="D89" s="5"/>
      <c r="I89" s="1"/>
      <c r="Q89" s="12"/>
    </row>
    <row r="90" spans="1:17" x14ac:dyDescent="0.2">
      <c r="B90" s="9" t="s">
        <v>96</v>
      </c>
      <c r="D90" s="5"/>
      <c r="I90" s="1"/>
      <c r="Q90" s="12"/>
    </row>
    <row r="91" spans="1:17" ht="14.25" x14ac:dyDescent="0.2">
      <c r="B91" s="15" t="s">
        <v>100</v>
      </c>
      <c r="D91" s="5"/>
      <c r="I91" s="1"/>
      <c r="Q91" s="12"/>
    </row>
    <row r="92" spans="1:17" ht="14.25" x14ac:dyDescent="0.2">
      <c r="B92" s="16" t="s">
        <v>101</v>
      </c>
      <c r="D92" s="5"/>
      <c r="I92" s="1"/>
      <c r="Q92" s="12"/>
    </row>
    <row r="93" spans="1:17" ht="30.75" customHeight="1" x14ac:dyDescent="0.2">
      <c r="B93" s="35" t="s">
        <v>102</v>
      </c>
      <c r="C93" s="35"/>
      <c r="D93" s="35"/>
      <c r="E93" s="35"/>
      <c r="F93" s="35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ht="9" customHeight="1" x14ac:dyDescent="0.2">
      <c r="B94" s="9"/>
      <c r="D94" s="5"/>
      <c r="I94" s="1"/>
      <c r="Q94" s="12"/>
    </row>
    <row r="95" spans="1:17" x14ac:dyDescent="0.2">
      <c r="B95" s="9"/>
      <c r="D95" s="5"/>
      <c r="I95" s="1"/>
      <c r="Q95" s="12"/>
    </row>
    <row r="96" spans="1:17" x14ac:dyDescent="0.2">
      <c r="B96" s="9"/>
      <c r="D96" s="5"/>
      <c r="I96" s="1"/>
      <c r="Q96" s="12"/>
    </row>
    <row r="97" spans="2:17" x14ac:dyDescent="0.2">
      <c r="B97" s="9"/>
      <c r="D97" s="5"/>
      <c r="I97" s="1"/>
      <c r="Q97" s="12"/>
    </row>
    <row r="98" spans="2:17" x14ac:dyDescent="0.2">
      <c r="B98" s="9"/>
      <c r="D98" s="5"/>
      <c r="I98" s="12"/>
      <c r="Q98" s="12"/>
    </row>
    <row r="99" spans="2:17" ht="20.25" customHeight="1" x14ac:dyDescent="0.2">
      <c r="B99" s="28" t="s">
        <v>106</v>
      </c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2:17" x14ac:dyDescent="0.2">
      <c r="B100" s="30" t="s">
        <v>107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17" x14ac:dyDescent="0.2">
      <c r="B101" s="30" t="s">
        <v>67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17" ht="8.25" customHeight="1" x14ac:dyDescent="0.2">
      <c r="B102" s="9"/>
      <c r="Q102" s="10"/>
    </row>
    <row r="104" spans="2:17" x14ac:dyDescent="0.2">
      <c r="Q104" s="12"/>
    </row>
    <row r="106" spans="2:17" x14ac:dyDescent="0.2">
      <c r="B106" s="14"/>
      <c r="C106" s="1"/>
      <c r="D106" s="1"/>
      <c r="E106" s="6"/>
      <c r="Q106" s="12"/>
    </row>
    <row r="107" spans="2:17" x14ac:dyDescent="0.2">
      <c r="B107" s="14"/>
      <c r="C107" s="1"/>
      <c r="D107" s="1"/>
      <c r="E107" s="7"/>
    </row>
    <row r="108" spans="2:17" x14ac:dyDescent="0.2">
      <c r="B108" s="14"/>
      <c r="C108" s="1"/>
      <c r="D108" s="1"/>
      <c r="E108" s="1"/>
    </row>
    <row r="109" spans="2:17" x14ac:dyDescent="0.2">
      <c r="B109" s="14"/>
      <c r="C109" s="1"/>
      <c r="D109" s="1"/>
      <c r="E109" s="1"/>
    </row>
    <row r="110" spans="2:17" x14ac:dyDescent="0.2">
      <c r="B110" s="14"/>
      <c r="C110" s="1"/>
      <c r="D110" s="1"/>
      <c r="E110" s="1"/>
    </row>
    <row r="111" spans="2:17" x14ac:dyDescent="0.2">
      <c r="B111" s="14"/>
      <c r="C111" s="1"/>
      <c r="D111" s="1"/>
      <c r="E111" s="1"/>
    </row>
  </sheetData>
  <mergeCells count="20">
    <mergeCell ref="Q7:Q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B93:F93"/>
    <mergeCell ref="K7:K8"/>
    <mergeCell ref="B1:Q1"/>
    <mergeCell ref="B2:Q2"/>
    <mergeCell ref="B3:Q3"/>
    <mergeCell ref="B4:Q4"/>
    <mergeCell ref="B5:Q5"/>
  </mergeCells>
  <pageMargins left="0.39370078740157483" right="0.39370078740157483" top="0.15748031496062992" bottom="0.19685039370078741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2024-08-14T19:30:13Z</cp:lastPrinted>
  <dcterms:created xsi:type="dcterms:W3CDTF">2023-02-06T18:56:24Z</dcterms:created>
  <dcterms:modified xsi:type="dcterms:W3CDTF">2024-08-14T19:31:34Z</dcterms:modified>
</cp:coreProperties>
</file>