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nald.rodriguez\Documents\Transparencia\TRANSPARENCIA 2024\12 Diciembre 2024\"/>
    </mc:Choice>
  </mc:AlternateContent>
  <xr:revisionPtr revIDLastSave="0" documentId="13_ncr:1_{84C9907A-5B15-415E-B837-2313056FDC36}" xr6:coauthVersionLast="47" xr6:coauthVersionMax="47" xr10:uidLastSave="{00000000-0000-0000-0000-000000000000}"/>
  <bookViews>
    <workbookView xWindow="-120" yWindow="-120" windowWidth="29040" windowHeight="15840" firstSheet="1" activeTab="1" xr2:uid="{8D74F9D1-EE0C-471B-B837-F05C5C4A1E46}"/>
  </bookViews>
  <sheets>
    <sheet name="Gráfico1" sheetId="10" r:id="rId1"/>
    <sheet name="P2 Presupuesto Aprobado-EJEC." sheetId="9" r:id="rId2"/>
  </sheets>
  <externalReferences>
    <externalReference r:id="rId3"/>
  </externalReferences>
  <definedNames>
    <definedName name="_xlnm.Print_Area" localSheetId="1">'P2 Presupuesto Aprobado-EJEC.'!$A$1:$Q$102</definedName>
    <definedName name="gerardito" localSheetId="1">[1]Plantilla!$A$7:$C$43</definedName>
    <definedName name="gerardito">#REF!</definedName>
    <definedName name="_xlnm.Print_Titles" localSheetId="1">'P2 Presupuesto Aprobado-EJEC.'!$1:$8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2" i="9" l="1"/>
  <c r="Q60" i="9"/>
  <c r="Q59" i="9"/>
  <c r="Q58" i="9"/>
  <c r="Q57" i="9"/>
  <c r="Q56" i="9"/>
  <c r="Q55" i="9"/>
  <c r="Q54" i="9"/>
  <c r="Q53" i="9"/>
  <c r="Q52" i="9"/>
  <c r="Q51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5" i="9"/>
  <c r="Q24" i="9"/>
  <c r="Q23" i="9"/>
  <c r="Q22" i="9"/>
  <c r="Q21" i="9"/>
  <c r="Q20" i="9"/>
  <c r="Q19" i="9"/>
  <c r="Q18" i="9"/>
  <c r="Q17" i="9"/>
  <c r="Q15" i="9"/>
  <c r="Q14" i="9"/>
  <c r="Q13" i="9"/>
  <c r="Q12" i="9"/>
  <c r="Q11" i="9"/>
  <c r="Q10" i="9"/>
  <c r="Q61" i="9"/>
  <c r="Q62" i="9"/>
  <c r="P61" i="9"/>
  <c r="P51" i="9"/>
  <c r="P35" i="9"/>
  <c r="P26" i="9"/>
  <c r="P16" i="9"/>
  <c r="P10" i="9"/>
  <c r="D61" i="9"/>
  <c r="D25" i="9"/>
  <c r="D16" i="9" s="1"/>
  <c r="D24" i="9"/>
  <c r="O61" i="9"/>
  <c r="O51" i="9"/>
  <c r="O35" i="9"/>
  <c r="O26" i="9"/>
  <c r="O16" i="9"/>
  <c r="O10" i="9"/>
  <c r="D35" i="9"/>
  <c r="N61" i="9"/>
  <c r="N51" i="9"/>
  <c r="N35" i="9"/>
  <c r="N26" i="9"/>
  <c r="N16" i="9"/>
  <c r="N10" i="9"/>
  <c r="M61" i="9"/>
  <c r="M51" i="9"/>
  <c r="M35" i="9"/>
  <c r="M26" i="9"/>
  <c r="M16" i="9"/>
  <c r="M10" i="9"/>
  <c r="C16" i="9"/>
  <c r="C10" i="9"/>
  <c r="D10" i="9"/>
  <c r="L61" i="9"/>
  <c r="L16" i="9"/>
  <c r="L51" i="9"/>
  <c r="L35" i="9"/>
  <c r="L26" i="9"/>
  <c r="L10" i="9"/>
  <c r="K51" i="9"/>
  <c r="K35" i="9"/>
  <c r="K26" i="9"/>
  <c r="K16" i="9"/>
  <c r="K10" i="9"/>
  <c r="H61" i="9"/>
  <c r="D51" i="9"/>
  <c r="E51" i="9"/>
  <c r="F51" i="9"/>
  <c r="G51" i="9"/>
  <c r="H51" i="9"/>
  <c r="I51" i="9"/>
  <c r="J51" i="9"/>
  <c r="J35" i="9" l="1"/>
  <c r="J26" i="9"/>
  <c r="J16" i="9"/>
  <c r="J10" i="9"/>
  <c r="Q81" i="9"/>
  <c r="Q80" i="9"/>
  <c r="Q79" i="9"/>
  <c r="Q78" i="9"/>
  <c r="Q77" i="9"/>
  <c r="Q76" i="9"/>
  <c r="Q75" i="9"/>
  <c r="Q74" i="9"/>
  <c r="Q73" i="9"/>
  <c r="Q72" i="9"/>
  <c r="Q71" i="9"/>
  <c r="Q70" i="9"/>
  <c r="Q69" i="9"/>
  <c r="Q68" i="9"/>
  <c r="Q67" i="9"/>
  <c r="Q66" i="9"/>
  <c r="Q65" i="9"/>
  <c r="Q64" i="9"/>
  <c r="Q63" i="9"/>
  <c r="I35" i="9"/>
  <c r="I26" i="9"/>
  <c r="I16" i="9"/>
  <c r="I10" i="9"/>
  <c r="H35" i="9"/>
  <c r="H26" i="9"/>
  <c r="H16" i="9"/>
  <c r="H10" i="9"/>
  <c r="C25" i="9"/>
  <c r="C24" i="9"/>
  <c r="C69" i="9"/>
  <c r="C66" i="9"/>
  <c r="C51" i="9"/>
  <c r="C35" i="9"/>
  <c r="D26" i="9"/>
  <c r="C26" i="9"/>
  <c r="G35" i="9"/>
  <c r="F35" i="9"/>
  <c r="E35" i="9"/>
  <c r="G26" i="9"/>
  <c r="F26" i="9"/>
  <c r="E26" i="9"/>
  <c r="Q26" i="9" s="1"/>
  <c r="G16" i="9"/>
  <c r="F16" i="9"/>
  <c r="E16" i="9"/>
  <c r="Q16" i="9" s="1"/>
  <c r="G10" i="9"/>
  <c r="F10" i="9"/>
  <c r="E10" i="9"/>
  <c r="F61" i="9"/>
  <c r="H82" i="9" l="1"/>
  <c r="C61" i="9"/>
  <c r="C82" i="9" l="1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E61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I82" i="9" l="1"/>
  <c r="K82" i="9"/>
  <c r="D82" i="9"/>
  <c r="L82" i="9" l="1"/>
  <c r="J82" i="9"/>
  <c r="O82" i="9"/>
  <c r="M82" i="9"/>
  <c r="N82" i="9"/>
  <c r="P82" i="9" l="1"/>
  <c r="G82" i="9"/>
  <c r="F82" i="9"/>
  <c r="Q82" i="9" l="1"/>
</calcChain>
</file>

<file path=xl/sharedStrings.xml><?xml version="1.0" encoding="utf-8"?>
<sst xmlns="http://schemas.openxmlformats.org/spreadsheetml/2006/main" count="113" uniqueCount="110">
  <si>
    <t>Ministerio de Educación</t>
  </si>
  <si>
    <t>Instituto Superior de Formación Docente Salome Ureña (ISFODOSU)</t>
  </si>
  <si>
    <t>En RD$</t>
  </si>
  <si>
    <t xml:space="preserve">Total </t>
  </si>
  <si>
    <t>Abril</t>
  </si>
  <si>
    <t>Mayo</t>
  </si>
  <si>
    <t>Junio</t>
  </si>
  <si>
    <t>Julio</t>
  </si>
  <si>
    <t>Septiembre</t>
  </si>
  <si>
    <t>Octubre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</si>
  <si>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</si>
  <si>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</si>
  <si>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</si>
  <si>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</si>
  <si>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</si>
  <si>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</si>
  <si>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</si>
  <si>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</si>
  <si>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</si>
  <si>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</si>
  <si>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</si>
  <si>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</si>
  <si>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</si>
  <si>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</si>
  <si>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</si>
  <si>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</si>
  <si>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</si>
  <si>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</si>
  <si>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</si>
  <si>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</si>
  <si>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</si>
  <si>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</si>
  <si>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</si>
  <si>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</si>
  <si>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</si>
  <si>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</si>
  <si>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</si>
  <si>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2.5 - TRANSFERENCIAS DE CAPITAL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</si>
  <si>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</si>
  <si>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</si>
  <si>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</si>
  <si>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</si>
  <si>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</si>
  <si>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</si>
  <si>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</si>
  <si>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</si>
  <si>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</si>
  <si>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</si>
  <si>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</si>
  <si>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</si>
  <si>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</si>
  <si>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</si>
  <si>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</si>
  <si>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</si>
  <si>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</si>
  <si>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</si>
  <si>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</si>
  <si>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</si>
  <si>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</si>
  <si>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</si>
  <si>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</si>
  <si>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</si>
  <si>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</si>
  <si>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</si>
  <si>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</si>
  <si>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</si>
  <si>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</si>
  <si>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Vicerrectoría de Gestión</t>
  </si>
  <si>
    <t>DETALLE</t>
  </si>
  <si>
    <t>Presupuesto Aprobado</t>
  </si>
  <si>
    <t>Presupuesto Modificado</t>
  </si>
  <si>
    <t xml:space="preserve">Enero </t>
  </si>
  <si>
    <t xml:space="preserve">Agosto </t>
  </si>
  <si>
    <t xml:space="preserve">Noviembre </t>
  </si>
  <si>
    <t>2.1.5 - CONTRIBUCIONES A LA SEGURIDAD SOCIAL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</si>
  <si>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</si>
  <si>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</si>
  <si>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</si>
  <si>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</si>
  <si>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</si>
  <si>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</si>
  <si>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</si>
  <si>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</si>
  <si>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</si>
  <si>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</si>
  <si>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</si>
  <si>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</si>
  <si>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</si>
  <si>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</si>
  <si>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2.6.2 - MOBILIARIO Y EQUIPO AUDIOVISUAL, RECREATIVO Y EDUCACIONAL</t>
  </si>
  <si>
    <t>2.6.7 - ACTIVOS BIOLÓGICOS</t>
  </si>
  <si>
    <t>Total general</t>
  </si>
  <si>
    <t xml:space="preserve">Ejecución de Gastos y Aplicaciones Financieras </t>
  </si>
  <si>
    <t>NOTAS:</t>
  </si>
  <si>
    <t>1. Gastos devengado.</t>
  </si>
  <si>
    <t>5. Fecha de registro: el dia 10 del mes siguiente al mes analizado</t>
  </si>
  <si>
    <t>6. Fuente: Reporte del - SIGEF</t>
  </si>
  <si>
    <t>3. Se presenta la clasificación objetal del gasto a nivel de cuenta.</t>
  </si>
  <si>
    <t>2. Se presenta el gasto por mes; cada mes se debe actualizar el gasto devengado de los meses anteriores.</t>
  </si>
  <si>
    <t>4. Fecha de imputacion: último día del mes analizado.</t>
  </si>
  <si>
    <r>
      <rPr>
        <sz val="10.5"/>
        <color rgb="FF000000"/>
        <rFont val="Calibri"/>
        <family val="2"/>
      </rPr>
      <t>7.</t>
    </r>
    <r>
      <rPr>
        <b/>
        <sz val="10.5"/>
        <color rgb="FF000000"/>
        <rFont val="Calibri"/>
        <family val="2"/>
      </rPr>
      <t xml:space="preserve"> </t>
    </r>
    <r>
      <rPr>
        <sz val="10.5"/>
        <color rgb="FF000000"/>
        <rFont val="Calibri"/>
        <family val="2"/>
      </rPr>
      <t>Presupuesto Aprobado: Se refiere al presupuesto aprobado en Ley de Presupuesto General del Estado.</t>
    </r>
  </si>
  <si>
    <t xml:space="preserve">8. Presupuesto Modificado: Se refiere al presupuesto resultante de las modificaciones presupuestarias aprobadas por la DIGEPRES. </t>
  </si>
  <si>
    <t>9. Total Devengado: Son los recursos financieros que surgen con la obligación de pago por la recepción de conformidad de obras, bienes y servicios oportunamente contratados, por haberse cumplido los requisitos administrativos dispuestos por el reglamento de la presente ley.</t>
  </si>
  <si>
    <t>Enero</t>
  </si>
  <si>
    <t xml:space="preserve"> Febrero</t>
  </si>
  <si>
    <t xml:space="preserve">Marzo </t>
  </si>
  <si>
    <t>Ronald Rodríguez</t>
  </si>
  <si>
    <t>Encargado de la División de Presupuesto del Departamento Financiero</t>
  </si>
  <si>
    <t>Fecha de Creación 14-01-2025</t>
  </si>
  <si>
    <t>Del 1 de enero 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</si>
</sst>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43" fontId="4" fillId="0" borderId="0" xfId="1" applyFont="1"/>
    <xf numFmtId="4" fontId="4" fillId="0" borderId="0" xfId="0" applyNumberFormat="1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4" fontId="10" fillId="0" borderId="1" xfId="1" applyNumberFormat="1" applyFont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4" fontId="11" fillId="0" borderId="1" xfId="1" applyNumberFormat="1" applyFont="1" applyBorder="1" applyAlignment="1">
      <alignment vertical="center"/>
    </xf>
    <xf numFmtId="4" fontId="11" fillId="0" borderId="0" xfId="1" applyNumberFormat="1" applyFont="1" applyAlignment="1">
      <alignment vertical="center"/>
    </xf>
    <xf numFmtId="4" fontId="11" fillId="0" borderId="0" xfId="1" applyNumberFormat="1" applyFont="1"/>
    <xf numFmtId="4" fontId="11" fillId="4" borderId="1" xfId="1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4" fontId="12" fillId="3" borderId="1" xfId="1" applyNumberFormat="1" applyFont="1" applyFill="1" applyBorder="1" applyAlignment="1">
      <alignment vertical="center"/>
    </xf>
    <xf numFmtId="0" fontId="9" fillId="0" borderId="0" xfId="0" applyFont="1" applyAlignment="1">
      <alignment vertical="top" wrapText="1"/>
    </xf>
    <xf numFmtId="4" fontId="11" fillId="4" borderId="0" xfId="1" applyNumberFormat="1" applyFont="1" applyFill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4" fontId="11" fillId="0" borderId="1" xfId="1" applyNumberFormat="1" applyFont="1" applyFill="1" applyBorder="1" applyAlignment="1">
      <alignment vertical="center"/>
    </xf>
  </cellXfs>
  <cellStyles count="7">
    <cellStyle name="Comma 2" xfId="4" xr:uid="{1126F20C-792D-48FA-822E-8B961B0FDC56}"/>
    <cellStyle name="Millares" xfId="1" builtinId="3"/>
    <cellStyle name="Millares 2" xfId="6" xr:uid="{EECE3AC1-6CB4-41D6-8E8A-BDB5AA54E648}"/>
    <cellStyle name="Millares 3" xfId="2" xr:uid="{1A8779CE-1092-4178-A047-257CF98AE79E}"/>
    <cellStyle name="Normal" xfId="0" builtinId="0"/>
    <cellStyle name="Normal 6" xfId="3" xr:uid="{35937741-69AF-4C9C-BE1C-177B52898937}"/>
    <cellStyle name="Normal 9" xfId="5" xr:uid="{95AE3E30-903E-40CD-82A9-475A304274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'P2 Presupuesto Aprobado-EJEC.'!$B$7:$B$9</c:f>
              <c:strCache>
                <c:ptCount val="3"/>
                <c:pt idx="0">
                  <c:v>DETALLE</c:v>
                </c:pt>
                <c:pt idx="2">
                  <c:v>2 - GASTOS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'P2 Presupuesto Aprobado-EJEC.'!$B$10:$B$83</c:f>
              <c:numCache>
                <c:formatCode>General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A66-42DC-A13E-FFAFB7E89A2C}"/>
            </c:ext>
          </c:extLst>
        </c:ser>
        <c:ser>
          <c:idx val="1"/>
          <c:order val="1"/>
          <c:tx>
            <c:strRef>
              <c:f>'P2 Presupuesto Aprobado-EJEC.'!$C$7:$C$9</c:f>
              <c:strCache>
                <c:ptCount val="3"/>
                <c:pt idx="0">
                  <c:v> Presupuesto Aprobado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'P2 Presupuesto Aprobado-EJEC.'!$C$10:$C$83</c:f>
              <c:numCache>
                <c:formatCode>#,##0.00</c:formatCode>
                <c:ptCount val="74"/>
                <c:pt idx="0">
                  <c:v>1721122294</c:v>
                </c:pt>
                <c:pt idx="1">
                  <c:v>1296397561</c:v>
                </c:pt>
                <c:pt idx="2">
                  <c:v>237168020</c:v>
                </c:pt>
                <c:pt idx="3">
                  <c:v>200000</c:v>
                </c:pt>
                <c:pt idx="4">
                  <c:v>0</c:v>
                </c:pt>
                <c:pt idx="5">
                  <c:v>187356713</c:v>
                </c:pt>
                <c:pt idx="6">
                  <c:v>572602219</c:v>
                </c:pt>
                <c:pt idx="7">
                  <c:v>36259977</c:v>
                </c:pt>
                <c:pt idx="8">
                  <c:v>33166850</c:v>
                </c:pt>
                <c:pt idx="9">
                  <c:v>8059250</c:v>
                </c:pt>
                <c:pt idx="10">
                  <c:v>17001000</c:v>
                </c:pt>
                <c:pt idx="11">
                  <c:v>71557372</c:v>
                </c:pt>
                <c:pt idx="12">
                  <c:v>36400000</c:v>
                </c:pt>
                <c:pt idx="13">
                  <c:v>49600000</c:v>
                </c:pt>
                <c:pt idx="14">
                  <c:v>265389570</c:v>
                </c:pt>
                <c:pt idx="15">
                  <c:v>55168200</c:v>
                </c:pt>
                <c:pt idx="16">
                  <c:v>305475888</c:v>
                </c:pt>
                <c:pt idx="17">
                  <c:v>173616896</c:v>
                </c:pt>
                <c:pt idx="18">
                  <c:v>4935000</c:v>
                </c:pt>
                <c:pt idx="19">
                  <c:v>29606605</c:v>
                </c:pt>
                <c:pt idx="20">
                  <c:v>0</c:v>
                </c:pt>
                <c:pt idx="21">
                  <c:v>1860000</c:v>
                </c:pt>
                <c:pt idx="22">
                  <c:v>845000</c:v>
                </c:pt>
                <c:pt idx="23">
                  <c:v>38930000</c:v>
                </c:pt>
                <c:pt idx="24">
                  <c:v>55682387</c:v>
                </c:pt>
                <c:pt idx="25">
                  <c:v>200000000</c:v>
                </c:pt>
                <c:pt idx="26">
                  <c:v>200000000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99028558</c:v>
                </c:pt>
                <c:pt idx="42">
                  <c:v>66785232</c:v>
                </c:pt>
                <c:pt idx="43">
                  <c:v>2012326</c:v>
                </c:pt>
                <c:pt idx="44">
                  <c:v>5100000</c:v>
                </c:pt>
                <c:pt idx="45">
                  <c:v>14850000</c:v>
                </c:pt>
                <c:pt idx="46">
                  <c:v>7531000</c:v>
                </c:pt>
                <c:pt idx="47">
                  <c:v>500000</c:v>
                </c:pt>
                <c:pt idx="48">
                  <c:v>0</c:v>
                </c:pt>
                <c:pt idx="49">
                  <c:v>2250000</c:v>
                </c:pt>
                <c:pt idx="50">
                  <c:v>0</c:v>
                </c:pt>
                <c:pt idx="51">
                  <c:v>50000000</c:v>
                </c:pt>
                <c:pt idx="52">
                  <c:v>50000000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2948228959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A66-42DC-A13E-FFAFB7E89A2C}"/>
            </c:ext>
          </c:extLst>
        </c:ser>
        <c:ser>
          <c:idx val="2"/>
          <c:order val="2"/>
          <c:tx>
            <c:strRef>
              <c:f>'P2 Presupuesto Aprobado-EJEC.'!$D$7:$D$9</c:f>
              <c:strCache>
                <c:ptCount val="3"/>
                <c:pt idx="0">
                  <c:v> Presupuesto Modificado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'P2 Presupuesto Aprobado-EJEC.'!$D$10:$D$83</c:f>
              <c:numCache>
                <c:formatCode>#,##0.00</c:formatCode>
                <c:ptCount val="74"/>
                <c:pt idx="0">
                  <c:v>1658700297.9699998</c:v>
                </c:pt>
                <c:pt idx="1">
                  <c:v>1224351270.0799999</c:v>
                </c:pt>
                <c:pt idx="2">
                  <c:v>246621314.88999999</c:v>
                </c:pt>
                <c:pt idx="3">
                  <c:v>191666.66</c:v>
                </c:pt>
                <c:pt idx="4">
                  <c:v>179333.34</c:v>
                </c:pt>
                <c:pt idx="5">
                  <c:v>187356713</c:v>
                </c:pt>
                <c:pt idx="6">
                  <c:v>473588886.38</c:v>
                </c:pt>
                <c:pt idx="7">
                  <c:v>30619977</c:v>
                </c:pt>
                <c:pt idx="8">
                  <c:v>20280117.199999999</c:v>
                </c:pt>
                <c:pt idx="9">
                  <c:v>5807970.96</c:v>
                </c:pt>
                <c:pt idx="10">
                  <c:v>8507800.3800000008</c:v>
                </c:pt>
                <c:pt idx="11">
                  <c:v>58475157.950000003</c:v>
                </c:pt>
                <c:pt idx="12">
                  <c:v>26400000</c:v>
                </c:pt>
                <c:pt idx="13">
                  <c:v>63327008.32</c:v>
                </c:pt>
                <c:pt idx="14">
                  <c:v>206243709.36000001</c:v>
                </c:pt>
                <c:pt idx="15">
                  <c:v>53927145.210000001</c:v>
                </c:pt>
                <c:pt idx="16">
                  <c:v>245769705.85000002</c:v>
                </c:pt>
                <c:pt idx="17">
                  <c:v>146228481.40000001</c:v>
                </c:pt>
                <c:pt idx="18">
                  <c:v>11176660.83</c:v>
                </c:pt>
                <c:pt idx="19">
                  <c:v>11495493.460000001</c:v>
                </c:pt>
                <c:pt idx="20">
                  <c:v>107595.94</c:v>
                </c:pt>
                <c:pt idx="21">
                  <c:v>875500</c:v>
                </c:pt>
                <c:pt idx="22">
                  <c:v>1393518.05</c:v>
                </c:pt>
                <c:pt idx="23">
                  <c:v>26758640</c:v>
                </c:pt>
                <c:pt idx="24">
                  <c:v>47733816.170000002</c:v>
                </c:pt>
                <c:pt idx="25">
                  <c:v>163401578.97</c:v>
                </c:pt>
                <c:pt idx="26">
                  <c:v>151014578.97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12387000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225116341.17999998</c:v>
                </c:pt>
                <c:pt idx="42">
                  <c:v>168946295.25999999</c:v>
                </c:pt>
                <c:pt idx="43">
                  <c:v>3380326.01</c:v>
                </c:pt>
                <c:pt idx="44">
                  <c:v>1000000</c:v>
                </c:pt>
                <c:pt idx="45">
                  <c:v>2951000</c:v>
                </c:pt>
                <c:pt idx="46">
                  <c:v>43671119.899999999</c:v>
                </c:pt>
                <c:pt idx="47">
                  <c:v>4902600</c:v>
                </c:pt>
                <c:pt idx="48">
                  <c:v>0</c:v>
                </c:pt>
                <c:pt idx="49">
                  <c:v>265000</c:v>
                </c:pt>
                <c:pt idx="50">
                  <c:v>0.01</c:v>
                </c:pt>
                <c:pt idx="51">
                  <c:v>11652148.65</c:v>
                </c:pt>
                <c:pt idx="52">
                  <c:v>11652148.65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2778228958.9999995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A66-42DC-A13E-FFAFB7E89A2C}"/>
            </c:ext>
          </c:extLst>
        </c:ser>
        <c:ser>
          <c:idx val="3"/>
          <c:order val="3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A66-42DC-A13E-FFAFB7E89A2C}"/>
            </c:ext>
          </c:extLst>
        </c:ser>
        <c:ser>
          <c:idx val="4"/>
          <c:order val="4"/>
          <c:tx>
            <c:strRef>
              <c:f>'P2 Presupuesto Aprobado-EJEC.'!$E$7:$E$9</c:f>
              <c:strCache>
                <c:ptCount val="3"/>
                <c:pt idx="0">
                  <c:v> Enero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'P2 Presupuesto Aprobado-EJEC.'!$E$10:$E$83</c:f>
              <c:numCache>
                <c:formatCode>#,##0.00</c:formatCode>
                <c:ptCount val="74"/>
                <c:pt idx="0">
                  <c:v>93301275.579999998</c:v>
                </c:pt>
                <c:pt idx="1">
                  <c:v>79773757.060000002</c:v>
                </c:pt>
                <c:pt idx="2">
                  <c:v>1076610.94</c:v>
                </c:pt>
                <c:pt idx="3">
                  <c:v>0</c:v>
                </c:pt>
                <c:pt idx="4">
                  <c:v>0</c:v>
                </c:pt>
                <c:pt idx="5">
                  <c:v>12450907.58</c:v>
                </c:pt>
                <c:pt idx="6">
                  <c:v>6773208.4300000006</c:v>
                </c:pt>
                <c:pt idx="7">
                  <c:v>2449146</c:v>
                </c:pt>
                <c:pt idx="8">
                  <c:v>36249.660000000003</c:v>
                </c:pt>
                <c:pt idx="9">
                  <c:v>0</c:v>
                </c:pt>
                <c:pt idx="10">
                  <c:v>30160</c:v>
                </c:pt>
                <c:pt idx="11">
                  <c:v>-65892.3</c:v>
                </c:pt>
                <c:pt idx="12">
                  <c:v>1593921.58</c:v>
                </c:pt>
                <c:pt idx="13">
                  <c:v>48475.18</c:v>
                </c:pt>
                <c:pt idx="14">
                  <c:v>866414.49</c:v>
                </c:pt>
                <c:pt idx="15">
                  <c:v>1814733.82</c:v>
                </c:pt>
                <c:pt idx="16">
                  <c:v>2998242.24</c:v>
                </c:pt>
                <c:pt idx="17">
                  <c:v>635188.80000000005</c:v>
                </c:pt>
                <c:pt idx="18">
                  <c:v>243586.74</c:v>
                </c:pt>
                <c:pt idx="19">
                  <c:v>134656.69</c:v>
                </c:pt>
                <c:pt idx="20">
                  <c:v>16216.73</c:v>
                </c:pt>
                <c:pt idx="21">
                  <c:v>323669.62</c:v>
                </c:pt>
                <c:pt idx="22">
                  <c:v>68264.759999999995</c:v>
                </c:pt>
                <c:pt idx="23">
                  <c:v>1152319.44</c:v>
                </c:pt>
                <c:pt idx="24">
                  <c:v>424339.46</c:v>
                </c:pt>
                <c:pt idx="25">
                  <c:v>4809687.5</c:v>
                </c:pt>
                <c:pt idx="26">
                  <c:v>4809687.5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107882413.75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A66-42DC-A13E-FFAFB7E89A2C}"/>
            </c:ext>
          </c:extLst>
        </c:ser>
        <c:ser>
          <c:idx val="5"/>
          <c:order val="5"/>
          <c:tx>
            <c:strRef>
              <c:f>'P2 Presupuesto Aprobado-EJEC.'!$F$7:$F$9</c:f>
              <c:strCache>
                <c:ptCount val="3"/>
                <c:pt idx="0">
                  <c:v>  Febrero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'P2 Presupuesto Aprobado-EJEC.'!$F$10:$F$83</c:f>
              <c:numCache>
                <c:formatCode>#,##0.00</c:formatCode>
                <c:ptCount val="74"/>
                <c:pt idx="0">
                  <c:v>95671812.030000016</c:v>
                </c:pt>
                <c:pt idx="1">
                  <c:v>82151507.020000011</c:v>
                </c:pt>
                <c:pt idx="2">
                  <c:v>872664.06</c:v>
                </c:pt>
                <c:pt idx="3">
                  <c:v>0</c:v>
                </c:pt>
                <c:pt idx="4">
                  <c:v>0</c:v>
                </c:pt>
                <c:pt idx="5">
                  <c:v>12647640.950000001</c:v>
                </c:pt>
                <c:pt idx="6">
                  <c:v>37109792.719999999</c:v>
                </c:pt>
                <c:pt idx="7">
                  <c:v>105430.85000000009</c:v>
                </c:pt>
                <c:pt idx="8">
                  <c:v>737651.59</c:v>
                </c:pt>
                <c:pt idx="9">
                  <c:v>588000</c:v>
                </c:pt>
                <c:pt idx="10">
                  <c:v>1194723.97</c:v>
                </c:pt>
                <c:pt idx="11">
                  <c:v>8437665.25</c:v>
                </c:pt>
                <c:pt idx="12">
                  <c:v>1655313.35</c:v>
                </c:pt>
                <c:pt idx="13">
                  <c:v>2964324.74</c:v>
                </c:pt>
                <c:pt idx="14">
                  <c:v>19309881.420000002</c:v>
                </c:pt>
                <c:pt idx="15">
                  <c:v>2116801.5499999998</c:v>
                </c:pt>
                <c:pt idx="16">
                  <c:v>16921384.43</c:v>
                </c:pt>
                <c:pt idx="17">
                  <c:v>9194342.0499999989</c:v>
                </c:pt>
                <c:pt idx="18">
                  <c:v>0</c:v>
                </c:pt>
                <c:pt idx="19">
                  <c:v>1661511</c:v>
                </c:pt>
                <c:pt idx="20">
                  <c:v>7317</c:v>
                </c:pt>
                <c:pt idx="21">
                  <c:v>14661.5</c:v>
                </c:pt>
                <c:pt idx="22">
                  <c:v>45911.58</c:v>
                </c:pt>
                <c:pt idx="23">
                  <c:v>1562708.2799999998</c:v>
                </c:pt>
                <c:pt idx="24">
                  <c:v>4434933.0199999996</c:v>
                </c:pt>
                <c:pt idx="25">
                  <c:v>19490250</c:v>
                </c:pt>
                <c:pt idx="26">
                  <c:v>19490250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6849647.5800000001</c:v>
                </c:pt>
                <c:pt idx="42">
                  <c:v>5527709.1100000003</c:v>
                </c:pt>
                <c:pt idx="43">
                  <c:v>32525</c:v>
                </c:pt>
                <c:pt idx="44">
                  <c:v>0</c:v>
                </c:pt>
                <c:pt idx="45">
                  <c:v>0</c:v>
                </c:pt>
                <c:pt idx="46">
                  <c:v>1206813.47</c:v>
                </c:pt>
                <c:pt idx="47">
                  <c:v>82600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176042886.76000002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CA66-42DC-A13E-FFAFB7E89A2C}"/>
            </c:ext>
          </c:extLst>
        </c:ser>
        <c:ser>
          <c:idx val="6"/>
          <c:order val="6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CA66-42DC-A13E-FFAFB7E89A2C}"/>
            </c:ext>
          </c:extLst>
        </c:ser>
        <c:ser>
          <c:idx val="7"/>
          <c:order val="7"/>
          <c:tx>
            <c:strRef>
              <c:f>'P2 Presupuesto Aprobado-EJEC.'!$G$7:$G$9</c:f>
              <c:strCache>
                <c:ptCount val="3"/>
                <c:pt idx="0">
                  <c:v> Marzo  </c:v>
                </c:pt>
                <c:pt idx="1">
                  <c:v> Abril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Aprobado-EJEC.'!$G$10:$G$83</c:f>
              <c:numCache>
                <c:formatCode>#,##0.00</c:formatCode>
                <c:ptCount val="74"/>
                <c:pt idx="0">
                  <c:v>100810771.08</c:v>
                </c:pt>
                <c:pt idx="1">
                  <c:v>86360908.260000005</c:v>
                </c:pt>
                <c:pt idx="2">
                  <c:v>1039812.63</c:v>
                </c:pt>
                <c:pt idx="3">
                  <c:v>0</c:v>
                </c:pt>
                <c:pt idx="4">
                  <c:v>0</c:v>
                </c:pt>
                <c:pt idx="5">
                  <c:v>13410050.189999999</c:v>
                </c:pt>
                <c:pt idx="6">
                  <c:v>27591032.02</c:v>
                </c:pt>
                <c:pt idx="7">
                  <c:v>2716336.98</c:v>
                </c:pt>
                <c:pt idx="8">
                  <c:v>839352.13</c:v>
                </c:pt>
                <c:pt idx="9">
                  <c:v>133100</c:v>
                </c:pt>
                <c:pt idx="10">
                  <c:v>150594.75</c:v>
                </c:pt>
                <c:pt idx="11">
                  <c:v>0</c:v>
                </c:pt>
                <c:pt idx="12">
                  <c:v>1573405.07</c:v>
                </c:pt>
                <c:pt idx="13">
                  <c:v>2089151.79</c:v>
                </c:pt>
                <c:pt idx="14">
                  <c:v>14553207.140000001</c:v>
                </c:pt>
                <c:pt idx="15">
                  <c:v>5535884.1600000001</c:v>
                </c:pt>
                <c:pt idx="16">
                  <c:v>11111370.919999998</c:v>
                </c:pt>
                <c:pt idx="17">
                  <c:v>6815842.0099999998</c:v>
                </c:pt>
                <c:pt idx="18">
                  <c:v>0</c:v>
                </c:pt>
                <c:pt idx="19">
                  <c:v>180365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2126211.96</c:v>
                </c:pt>
                <c:pt idx="24">
                  <c:v>1988951.95</c:v>
                </c:pt>
                <c:pt idx="25">
                  <c:v>14068375</c:v>
                </c:pt>
                <c:pt idx="26">
                  <c:v>14068375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33448438.109999999</c:v>
                </c:pt>
                <c:pt idx="42">
                  <c:v>32464938.09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983500.02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187029987.13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CA66-42DC-A13E-FFAFB7E89A2C}"/>
            </c:ext>
          </c:extLst>
        </c:ser>
        <c:ser>
          <c:idx val="8"/>
          <c:order val="8"/>
          <c:tx>
            <c:strRef>
              <c:f>'P2 Presupuesto Aprobado-EJEC.'!$I$7:$I$9</c:f>
              <c:strCache>
                <c:ptCount val="3"/>
                <c:pt idx="0">
                  <c:v>Mayo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Aprobado-EJEC.'!$I$10:$I$83</c:f>
              <c:numCache>
                <c:formatCode>#,##0.00</c:formatCode>
                <c:ptCount val="74"/>
                <c:pt idx="0">
                  <c:v>97922977.790000007</c:v>
                </c:pt>
                <c:pt idx="1">
                  <c:v>83738408.760000005</c:v>
                </c:pt>
                <c:pt idx="2">
                  <c:v>1106760.6100000001</c:v>
                </c:pt>
                <c:pt idx="3">
                  <c:v>0</c:v>
                </c:pt>
                <c:pt idx="4">
                  <c:v>22000</c:v>
                </c:pt>
                <c:pt idx="5">
                  <c:v>13055808.42</c:v>
                </c:pt>
                <c:pt idx="6">
                  <c:v>50687892.759999998</c:v>
                </c:pt>
                <c:pt idx="7">
                  <c:v>4485374.92</c:v>
                </c:pt>
                <c:pt idx="8">
                  <c:v>1034896.48</c:v>
                </c:pt>
                <c:pt idx="9">
                  <c:v>236950</c:v>
                </c:pt>
                <c:pt idx="10">
                  <c:v>788682.46</c:v>
                </c:pt>
                <c:pt idx="11">
                  <c:v>15180688.5</c:v>
                </c:pt>
                <c:pt idx="12">
                  <c:v>6863774.6799999997</c:v>
                </c:pt>
                <c:pt idx="13">
                  <c:v>11172605.039999999</c:v>
                </c:pt>
                <c:pt idx="14">
                  <c:v>8281353.79</c:v>
                </c:pt>
                <c:pt idx="15">
                  <c:v>2643566.89</c:v>
                </c:pt>
                <c:pt idx="16">
                  <c:v>17034316.699999999</c:v>
                </c:pt>
                <c:pt idx="17">
                  <c:v>11466130.550000001</c:v>
                </c:pt>
                <c:pt idx="18">
                  <c:v>6018</c:v>
                </c:pt>
                <c:pt idx="19">
                  <c:v>771406.44</c:v>
                </c:pt>
                <c:pt idx="20">
                  <c:v>0</c:v>
                </c:pt>
                <c:pt idx="21">
                  <c:v>64015</c:v>
                </c:pt>
                <c:pt idx="22">
                  <c:v>131954.69</c:v>
                </c:pt>
                <c:pt idx="23">
                  <c:v>1914433.12</c:v>
                </c:pt>
                <c:pt idx="24">
                  <c:v>2680358.9</c:v>
                </c:pt>
                <c:pt idx="25">
                  <c:v>11442000</c:v>
                </c:pt>
                <c:pt idx="26">
                  <c:v>11442000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685502.13</c:v>
                </c:pt>
                <c:pt idx="42">
                  <c:v>0</c:v>
                </c:pt>
                <c:pt idx="43">
                  <c:v>121350.01</c:v>
                </c:pt>
                <c:pt idx="44">
                  <c:v>0</c:v>
                </c:pt>
                <c:pt idx="45">
                  <c:v>0</c:v>
                </c:pt>
                <c:pt idx="46">
                  <c:v>564152.12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177772689.38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CA66-42DC-A13E-FFAFB7E89A2C}"/>
            </c:ext>
          </c:extLst>
        </c:ser>
        <c:ser>
          <c:idx val="9"/>
          <c:order val="9"/>
          <c:tx>
            <c:strRef>
              <c:f>'P2 Presupuesto Aprobado-EJEC.'!$J$7:$J$9</c:f>
              <c:strCache>
                <c:ptCount val="3"/>
                <c:pt idx="0">
                  <c:v>Junio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Aprobado-EJEC.'!$J$10:$J$83</c:f>
              <c:numCache>
                <c:formatCode>#,##0.00</c:formatCode>
                <c:ptCount val="74"/>
                <c:pt idx="0">
                  <c:v>118562539.02000001</c:v>
                </c:pt>
                <c:pt idx="1">
                  <c:v>93183478.430000007</c:v>
                </c:pt>
                <c:pt idx="2">
                  <c:v>10954856.619999999</c:v>
                </c:pt>
                <c:pt idx="3">
                  <c:v>0</c:v>
                </c:pt>
                <c:pt idx="4">
                  <c:v>22000</c:v>
                </c:pt>
                <c:pt idx="5">
                  <c:v>14402203.970000001</c:v>
                </c:pt>
                <c:pt idx="6">
                  <c:v>48861547.630000003</c:v>
                </c:pt>
                <c:pt idx="7">
                  <c:v>1923755.64</c:v>
                </c:pt>
                <c:pt idx="8">
                  <c:v>1060230</c:v>
                </c:pt>
                <c:pt idx="9">
                  <c:v>155900</c:v>
                </c:pt>
                <c:pt idx="10">
                  <c:v>412594.75</c:v>
                </c:pt>
                <c:pt idx="11">
                  <c:v>2339336</c:v>
                </c:pt>
                <c:pt idx="12">
                  <c:v>1649319.09</c:v>
                </c:pt>
                <c:pt idx="13">
                  <c:v>866083.8</c:v>
                </c:pt>
                <c:pt idx="14">
                  <c:v>35596503.969999999</c:v>
                </c:pt>
                <c:pt idx="15">
                  <c:v>4857824.38</c:v>
                </c:pt>
                <c:pt idx="16">
                  <c:v>17189535.829999998</c:v>
                </c:pt>
                <c:pt idx="17">
                  <c:v>9606551.8100000005</c:v>
                </c:pt>
                <c:pt idx="18">
                  <c:v>0</c:v>
                </c:pt>
                <c:pt idx="19">
                  <c:v>371849.86</c:v>
                </c:pt>
                <c:pt idx="20">
                  <c:v>32059.19</c:v>
                </c:pt>
                <c:pt idx="21">
                  <c:v>1643.74</c:v>
                </c:pt>
                <c:pt idx="22">
                  <c:v>1600.01</c:v>
                </c:pt>
                <c:pt idx="23">
                  <c:v>2417987.6</c:v>
                </c:pt>
                <c:pt idx="24">
                  <c:v>4757843.62</c:v>
                </c:pt>
                <c:pt idx="25">
                  <c:v>11448062.5</c:v>
                </c:pt>
                <c:pt idx="26">
                  <c:v>11448062.5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28464104.489999998</c:v>
                </c:pt>
                <c:pt idx="42">
                  <c:v>28392977.739999998</c:v>
                </c:pt>
                <c:pt idx="43">
                  <c:v>-12600.01</c:v>
                </c:pt>
                <c:pt idx="44">
                  <c:v>0</c:v>
                </c:pt>
                <c:pt idx="45">
                  <c:v>0</c:v>
                </c:pt>
                <c:pt idx="46">
                  <c:v>27558.76</c:v>
                </c:pt>
                <c:pt idx="47">
                  <c:v>56168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224525789.47000003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CA66-42DC-A13E-FFAFB7E89A2C}"/>
            </c:ext>
          </c:extLst>
        </c:ser>
        <c:ser>
          <c:idx val="10"/>
          <c:order val="10"/>
          <c:tx>
            <c:strRef>
              <c:f>'P2 Presupuesto Aprobado-EJEC.'!$K$7:$K$9</c:f>
              <c:strCache>
                <c:ptCount val="3"/>
                <c:pt idx="0">
                  <c:v>Julio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Aprobado-EJEC.'!$K$10:$K$83</c:f>
              <c:numCache>
                <c:formatCode>#,##0.00</c:formatCode>
                <c:ptCount val="74"/>
                <c:pt idx="0">
                  <c:v>177146563.33000001</c:v>
                </c:pt>
                <c:pt idx="1">
                  <c:v>92417272.150000006</c:v>
                </c:pt>
                <c:pt idx="2">
                  <c:v>70492836.129999995</c:v>
                </c:pt>
                <c:pt idx="3">
                  <c:v>0</c:v>
                </c:pt>
                <c:pt idx="4">
                  <c:v>8333.34</c:v>
                </c:pt>
                <c:pt idx="5">
                  <c:v>14228121.710000001</c:v>
                </c:pt>
                <c:pt idx="6">
                  <c:v>32089679.199999999</c:v>
                </c:pt>
                <c:pt idx="7">
                  <c:v>2267385.96</c:v>
                </c:pt>
                <c:pt idx="8">
                  <c:v>115687.2</c:v>
                </c:pt>
                <c:pt idx="9">
                  <c:v>255100</c:v>
                </c:pt>
                <c:pt idx="10">
                  <c:v>174594.75</c:v>
                </c:pt>
                <c:pt idx="11">
                  <c:v>879047</c:v>
                </c:pt>
                <c:pt idx="12">
                  <c:v>1648247.74</c:v>
                </c:pt>
                <c:pt idx="13">
                  <c:v>6307635.6600000001</c:v>
                </c:pt>
                <c:pt idx="14">
                  <c:v>17034463.370000001</c:v>
                </c:pt>
                <c:pt idx="15">
                  <c:v>3407517.52</c:v>
                </c:pt>
                <c:pt idx="16">
                  <c:v>7849314.75</c:v>
                </c:pt>
                <c:pt idx="17">
                  <c:v>2629636.37</c:v>
                </c:pt>
                <c:pt idx="18">
                  <c:v>984315.31</c:v>
                </c:pt>
                <c:pt idx="19">
                  <c:v>887497.49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2109711.2000000002</c:v>
                </c:pt>
                <c:pt idx="24">
                  <c:v>1238154.3799999999</c:v>
                </c:pt>
                <c:pt idx="25">
                  <c:v>11566437.5</c:v>
                </c:pt>
                <c:pt idx="26">
                  <c:v>11566437.5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8811621.6699999999</c:v>
                </c:pt>
                <c:pt idx="42">
                  <c:v>318600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3546461.67</c:v>
                </c:pt>
                <c:pt idx="47">
                  <c:v>4720000</c:v>
                </c:pt>
                <c:pt idx="48">
                  <c:v>0</c:v>
                </c:pt>
                <c:pt idx="49">
                  <c:v>226560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237463616.44999999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CA66-42DC-A13E-FFAFB7E89A2C}"/>
            </c:ext>
          </c:extLst>
        </c:ser>
        <c:ser>
          <c:idx val="11"/>
          <c:order val="11"/>
          <c:tx>
            <c:strRef>
              <c:f>'P2 Presupuesto Aprobado-EJEC.'!$L$7:$L$9</c:f>
              <c:strCache>
                <c:ptCount val="3"/>
                <c:pt idx="0">
                  <c:v>Agosto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Aprobado-EJEC.'!$L$10:$L$83</c:f>
              <c:numCache>
                <c:formatCode>#,##0.00</c:formatCode>
                <c:ptCount val="74"/>
                <c:pt idx="0">
                  <c:v>111014639.99000001</c:v>
                </c:pt>
                <c:pt idx="1">
                  <c:v>95369620.180000007</c:v>
                </c:pt>
                <c:pt idx="2">
                  <c:v>1005333.1</c:v>
                </c:pt>
                <c:pt idx="3">
                  <c:v>0</c:v>
                </c:pt>
                <c:pt idx="4">
                  <c:v>15000</c:v>
                </c:pt>
                <c:pt idx="5">
                  <c:v>14624686.710000001</c:v>
                </c:pt>
                <c:pt idx="6">
                  <c:v>24086920.57</c:v>
                </c:pt>
                <c:pt idx="7">
                  <c:v>4495319.6900000004</c:v>
                </c:pt>
                <c:pt idx="8">
                  <c:v>1330792.58</c:v>
                </c:pt>
                <c:pt idx="9">
                  <c:v>317800</c:v>
                </c:pt>
                <c:pt idx="10">
                  <c:v>304302.40000000002</c:v>
                </c:pt>
                <c:pt idx="11">
                  <c:v>1970394.93</c:v>
                </c:pt>
                <c:pt idx="12">
                  <c:v>1665513.77</c:v>
                </c:pt>
                <c:pt idx="13">
                  <c:v>6144570.4199999999</c:v>
                </c:pt>
                <c:pt idx="14">
                  <c:v>5799244.1699999999</c:v>
                </c:pt>
                <c:pt idx="15">
                  <c:v>2058982.61</c:v>
                </c:pt>
                <c:pt idx="16">
                  <c:v>13813519.9</c:v>
                </c:pt>
                <c:pt idx="17">
                  <c:v>6389365.1200000001</c:v>
                </c:pt>
                <c:pt idx="18">
                  <c:v>2318759</c:v>
                </c:pt>
                <c:pt idx="19">
                  <c:v>439284.5</c:v>
                </c:pt>
                <c:pt idx="20">
                  <c:v>0</c:v>
                </c:pt>
                <c:pt idx="21">
                  <c:v>0</c:v>
                </c:pt>
                <c:pt idx="22">
                  <c:v>30668.2</c:v>
                </c:pt>
                <c:pt idx="23">
                  <c:v>2406541.15</c:v>
                </c:pt>
                <c:pt idx="24">
                  <c:v>2228901.9300000002</c:v>
                </c:pt>
                <c:pt idx="25">
                  <c:v>11737000</c:v>
                </c:pt>
                <c:pt idx="26">
                  <c:v>11737000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5167256.34</c:v>
                </c:pt>
                <c:pt idx="42">
                  <c:v>4390907.6500000004</c:v>
                </c:pt>
                <c:pt idx="43">
                  <c:v>427210.76</c:v>
                </c:pt>
                <c:pt idx="44">
                  <c:v>0</c:v>
                </c:pt>
                <c:pt idx="45">
                  <c:v>0</c:v>
                </c:pt>
                <c:pt idx="46">
                  <c:v>349137.93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7884261.8700000001</c:v>
                </c:pt>
                <c:pt idx="52">
                  <c:v>7884261.8700000001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173703598.67000002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CA66-42DC-A13E-FFAFB7E89A2C}"/>
            </c:ext>
          </c:extLst>
        </c:ser>
        <c:ser>
          <c:idx val="12"/>
          <c:order val="12"/>
          <c:tx>
            <c:strRef>
              <c:f>'P2 Presupuesto Aprobado-EJEC.'!$M$7:$M$9</c:f>
              <c:strCache>
                <c:ptCount val="3"/>
                <c:pt idx="0">
                  <c:v>Septiembre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Aprobado-EJEC.'!$M$10:$M$83</c:f>
              <c:numCache>
                <c:formatCode>#,##0.00</c:formatCode>
                <c:ptCount val="74"/>
                <c:pt idx="0">
                  <c:v>98312200.340000004</c:v>
                </c:pt>
                <c:pt idx="1">
                  <c:v>83977235.939999998</c:v>
                </c:pt>
                <c:pt idx="2">
                  <c:v>1067436.33</c:v>
                </c:pt>
                <c:pt idx="3">
                  <c:v>0</c:v>
                </c:pt>
                <c:pt idx="4">
                  <c:v>35000</c:v>
                </c:pt>
                <c:pt idx="5">
                  <c:v>13232528.07</c:v>
                </c:pt>
                <c:pt idx="6">
                  <c:v>56891281.629999995</c:v>
                </c:pt>
                <c:pt idx="7">
                  <c:v>2577429.9300000002</c:v>
                </c:pt>
                <c:pt idx="8">
                  <c:v>2008452</c:v>
                </c:pt>
                <c:pt idx="9">
                  <c:v>107550</c:v>
                </c:pt>
                <c:pt idx="10">
                  <c:v>673541</c:v>
                </c:pt>
                <c:pt idx="11">
                  <c:v>14792630.16</c:v>
                </c:pt>
                <c:pt idx="12">
                  <c:v>2882816.1</c:v>
                </c:pt>
                <c:pt idx="13">
                  <c:v>1070064.6000000001</c:v>
                </c:pt>
                <c:pt idx="14">
                  <c:v>29356015.399999999</c:v>
                </c:pt>
                <c:pt idx="15">
                  <c:v>3422782.44</c:v>
                </c:pt>
                <c:pt idx="16">
                  <c:v>31862627.719999999</c:v>
                </c:pt>
                <c:pt idx="17">
                  <c:v>20742730.57</c:v>
                </c:pt>
                <c:pt idx="18">
                  <c:v>1252267.8799999999</c:v>
                </c:pt>
                <c:pt idx="19">
                  <c:v>733657.92</c:v>
                </c:pt>
                <c:pt idx="20">
                  <c:v>0</c:v>
                </c:pt>
                <c:pt idx="21">
                  <c:v>54901.4</c:v>
                </c:pt>
                <c:pt idx="22">
                  <c:v>163778.65</c:v>
                </c:pt>
                <c:pt idx="23">
                  <c:v>2082964.41</c:v>
                </c:pt>
                <c:pt idx="24">
                  <c:v>6832326.8899999997</c:v>
                </c:pt>
                <c:pt idx="25">
                  <c:v>6045250</c:v>
                </c:pt>
                <c:pt idx="26">
                  <c:v>6045250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207318.66</c:v>
                </c:pt>
                <c:pt idx="42">
                  <c:v>128006.64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79312.02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-686265.54</c:v>
                </c:pt>
                <c:pt idx="52">
                  <c:v>-686265.54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192632412.81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CA66-42DC-A13E-FFAFB7E89A2C}"/>
            </c:ext>
          </c:extLst>
        </c:ser>
        <c:ser>
          <c:idx val="13"/>
          <c:order val="13"/>
          <c:tx>
            <c:strRef>
              <c:f>'P2 Presupuesto Aprobado-EJEC.'!$N$7:$N$9</c:f>
              <c:strCache>
                <c:ptCount val="3"/>
                <c:pt idx="0">
                  <c:v>Octubre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Aprobado-EJEC.'!$N$10:$N$83</c:f>
              <c:numCache>
                <c:formatCode>#,##0.00</c:formatCode>
                <c:ptCount val="74"/>
                <c:pt idx="0">
                  <c:v>144506003.52000001</c:v>
                </c:pt>
                <c:pt idx="1">
                  <c:v>123682155.90000001</c:v>
                </c:pt>
                <c:pt idx="2">
                  <c:v>1699842.17</c:v>
                </c:pt>
                <c:pt idx="3">
                  <c:v>0</c:v>
                </c:pt>
                <c:pt idx="4">
                  <c:v>25000</c:v>
                </c:pt>
                <c:pt idx="5">
                  <c:v>19099005.449999999</c:v>
                </c:pt>
                <c:pt idx="6">
                  <c:v>25596082.77</c:v>
                </c:pt>
                <c:pt idx="7">
                  <c:v>2420871.0699999998</c:v>
                </c:pt>
                <c:pt idx="8">
                  <c:v>329271.11</c:v>
                </c:pt>
                <c:pt idx="9">
                  <c:v>397350.9</c:v>
                </c:pt>
                <c:pt idx="10">
                  <c:v>717132.11</c:v>
                </c:pt>
                <c:pt idx="11">
                  <c:v>1796530.9</c:v>
                </c:pt>
                <c:pt idx="12">
                  <c:v>1781696.32</c:v>
                </c:pt>
                <c:pt idx="13">
                  <c:v>9141230.7300000004</c:v>
                </c:pt>
                <c:pt idx="14">
                  <c:v>6664763.7000000002</c:v>
                </c:pt>
                <c:pt idx="15">
                  <c:v>2347235.9300000002</c:v>
                </c:pt>
                <c:pt idx="16">
                  <c:v>10913984.48</c:v>
                </c:pt>
                <c:pt idx="17">
                  <c:v>3431031</c:v>
                </c:pt>
                <c:pt idx="18">
                  <c:v>697769.4</c:v>
                </c:pt>
                <c:pt idx="19">
                  <c:v>2023406.35</c:v>
                </c:pt>
                <c:pt idx="20">
                  <c:v>0</c:v>
                </c:pt>
                <c:pt idx="21">
                  <c:v>53808</c:v>
                </c:pt>
                <c:pt idx="22">
                  <c:v>14056.16</c:v>
                </c:pt>
                <c:pt idx="23">
                  <c:v>973320.59</c:v>
                </c:pt>
                <c:pt idx="24">
                  <c:v>3720592.98</c:v>
                </c:pt>
                <c:pt idx="25">
                  <c:v>24758562.5</c:v>
                </c:pt>
                <c:pt idx="26">
                  <c:v>16987062.5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7771500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4285426.41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2916885</c:v>
                </c:pt>
                <c:pt idx="46">
                  <c:v>1368541.41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210060059.68000001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CA66-42DC-A13E-FFAFB7E89A2C}"/>
            </c:ext>
          </c:extLst>
        </c:ser>
        <c:ser>
          <c:idx val="14"/>
          <c:order val="14"/>
          <c:tx>
            <c:strRef>
              <c:f>'P2 Presupuesto Aprobado-EJEC.'!$O$7:$O$9</c:f>
              <c:strCache>
                <c:ptCount val="3"/>
                <c:pt idx="0">
                  <c:v>Noviembre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Aprobado-EJEC.'!$O$10:$O$83</c:f>
              <c:numCache>
                <c:formatCode>#,##0.00</c:formatCode>
                <c:ptCount val="74"/>
                <c:pt idx="0">
                  <c:v>284373897.48000002</c:v>
                </c:pt>
                <c:pt idx="1">
                  <c:v>185065165.59999999</c:v>
                </c:pt>
                <c:pt idx="2">
                  <c:v>83473840.769999996</c:v>
                </c:pt>
                <c:pt idx="3">
                  <c:v>0</c:v>
                </c:pt>
                <c:pt idx="4">
                  <c:v>20000</c:v>
                </c:pt>
                <c:pt idx="5">
                  <c:v>15814891.109999999</c:v>
                </c:pt>
                <c:pt idx="6">
                  <c:v>26190093.149999999</c:v>
                </c:pt>
                <c:pt idx="7">
                  <c:v>2384877.4</c:v>
                </c:pt>
                <c:pt idx="8">
                  <c:v>1180304.67</c:v>
                </c:pt>
                <c:pt idx="9">
                  <c:v>265200</c:v>
                </c:pt>
                <c:pt idx="10">
                  <c:v>390310.78</c:v>
                </c:pt>
                <c:pt idx="11">
                  <c:v>293432.94</c:v>
                </c:pt>
                <c:pt idx="12">
                  <c:v>1731603.11</c:v>
                </c:pt>
                <c:pt idx="13">
                  <c:v>1133236.44</c:v>
                </c:pt>
                <c:pt idx="14">
                  <c:v>16638442.310000001</c:v>
                </c:pt>
                <c:pt idx="15">
                  <c:v>2172685.5</c:v>
                </c:pt>
                <c:pt idx="16">
                  <c:v>13171236.34</c:v>
                </c:pt>
                <c:pt idx="17">
                  <c:v>6479062.96</c:v>
                </c:pt>
                <c:pt idx="18">
                  <c:v>395104.53</c:v>
                </c:pt>
                <c:pt idx="19">
                  <c:v>1023850.13</c:v>
                </c:pt>
                <c:pt idx="20">
                  <c:v>399.95</c:v>
                </c:pt>
                <c:pt idx="21">
                  <c:v>29515.81</c:v>
                </c:pt>
                <c:pt idx="22">
                  <c:v>46409.279999999999</c:v>
                </c:pt>
                <c:pt idx="23">
                  <c:v>1254063.18</c:v>
                </c:pt>
                <c:pt idx="24">
                  <c:v>3942830.5</c:v>
                </c:pt>
                <c:pt idx="25">
                  <c:v>11681625</c:v>
                </c:pt>
                <c:pt idx="26">
                  <c:v>11681625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6034352.5099999998</c:v>
                </c:pt>
                <c:pt idx="42">
                  <c:v>4538074.43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1496278.08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341451204.47999996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CA66-42DC-A13E-FFAFB7E89A2C}"/>
            </c:ext>
          </c:extLst>
        </c:ser>
        <c:ser>
          <c:idx val="15"/>
          <c:order val="15"/>
          <c:tx>
            <c:strRef>
              <c:f>'P2 Presupuesto Aprobado-EJEC.'!$P$7:$P$9</c:f>
              <c:strCache>
                <c:ptCount val="3"/>
                <c:pt idx="0">
                  <c:v>Diciembre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Aprobado-EJEC.'!$P$10:$P$83</c:f>
              <c:numCache>
                <c:formatCode>#,##0.00</c:formatCode>
                <c:ptCount val="74"/>
                <c:pt idx="0">
                  <c:v>228844296.25</c:v>
                </c:pt>
                <c:pt idx="1">
                  <c:v>118027618.39</c:v>
                </c:pt>
                <c:pt idx="2">
                  <c:v>92789169.989999995</c:v>
                </c:pt>
                <c:pt idx="3">
                  <c:v>0</c:v>
                </c:pt>
                <c:pt idx="4">
                  <c:v>10000</c:v>
                </c:pt>
                <c:pt idx="5">
                  <c:v>18017507.870000001</c:v>
                </c:pt>
                <c:pt idx="6">
                  <c:v>46014305.940000005</c:v>
                </c:pt>
                <c:pt idx="7">
                  <c:v>2448748.6</c:v>
                </c:pt>
                <c:pt idx="8">
                  <c:v>3852368.03</c:v>
                </c:pt>
                <c:pt idx="9">
                  <c:v>683300</c:v>
                </c:pt>
                <c:pt idx="10">
                  <c:v>548096</c:v>
                </c:pt>
                <c:pt idx="11">
                  <c:v>2917213.29</c:v>
                </c:pt>
                <c:pt idx="12">
                  <c:v>2509234.31</c:v>
                </c:pt>
                <c:pt idx="13">
                  <c:v>3280165.19</c:v>
                </c:pt>
                <c:pt idx="14">
                  <c:v>21469299.600000001</c:v>
                </c:pt>
                <c:pt idx="15">
                  <c:v>8305880.9199999999</c:v>
                </c:pt>
                <c:pt idx="16">
                  <c:v>34696827.259999998</c:v>
                </c:pt>
                <c:pt idx="17">
                  <c:v>28573961.370000001</c:v>
                </c:pt>
                <c:pt idx="18">
                  <c:v>1478658</c:v>
                </c:pt>
                <c:pt idx="19">
                  <c:v>362702.15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2513220</c:v>
                </c:pt>
                <c:pt idx="24">
                  <c:v>1768285.74</c:v>
                </c:pt>
                <c:pt idx="25">
                  <c:v>16239125</c:v>
                </c:pt>
                <c:pt idx="26">
                  <c:v>11733125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4506000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30264252.010000002</c:v>
                </c:pt>
                <c:pt idx="42">
                  <c:v>9988373.1899999995</c:v>
                </c:pt>
                <c:pt idx="43">
                  <c:v>2962909.2</c:v>
                </c:pt>
                <c:pt idx="44">
                  <c:v>0</c:v>
                </c:pt>
                <c:pt idx="45">
                  <c:v>0</c:v>
                </c:pt>
                <c:pt idx="46">
                  <c:v>17312969.620000001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2401129.77</c:v>
                </c:pt>
                <c:pt idx="52">
                  <c:v>2401129.77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358459936.22999996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CA66-42DC-A13E-FFAFB7E89A2C}"/>
            </c:ext>
          </c:extLst>
        </c:ser>
        <c:ser>
          <c:idx val="16"/>
          <c:order val="16"/>
          <c:tx>
            <c:strRef>
              <c:f>'P2 Presupuesto Aprobado-EJEC.'!$Q$7:$Q$9</c:f>
              <c:strCache>
                <c:ptCount val="3"/>
                <c:pt idx="0">
                  <c:v>Total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Aprobado-EJEC.'!$Q$10:$Q$83</c:f>
              <c:numCache>
                <c:formatCode>#,##0.00</c:formatCode>
                <c:ptCount val="74"/>
                <c:pt idx="0">
                  <c:v>1651343544.1700001</c:v>
                </c:pt>
                <c:pt idx="1">
                  <c:v>1210118843.9400003</c:v>
                </c:pt>
                <c:pt idx="2">
                  <c:v>266711517.19999999</c:v>
                </c:pt>
                <c:pt idx="3">
                  <c:v>0</c:v>
                </c:pt>
                <c:pt idx="4">
                  <c:v>179333.34</c:v>
                </c:pt>
                <c:pt idx="5">
                  <c:v>174333849.69</c:v>
                </c:pt>
                <c:pt idx="6">
                  <c:v>395272437.34999996</c:v>
                </c:pt>
                <c:pt idx="7">
                  <c:v>29945591.170000002</c:v>
                </c:pt>
                <c:pt idx="8">
                  <c:v>13253855.529999999</c:v>
                </c:pt>
                <c:pt idx="9">
                  <c:v>3705600.9</c:v>
                </c:pt>
                <c:pt idx="10">
                  <c:v>5861327.7200000007</c:v>
                </c:pt>
                <c:pt idx="11">
                  <c:v>49148038.669999994</c:v>
                </c:pt>
                <c:pt idx="12">
                  <c:v>27163397.379999999</c:v>
                </c:pt>
                <c:pt idx="13">
                  <c:v>48563184.879999995</c:v>
                </c:pt>
                <c:pt idx="14">
                  <c:v>176977158.38</c:v>
                </c:pt>
                <c:pt idx="15">
                  <c:v>40654282.719999999</c:v>
                </c:pt>
                <c:pt idx="16">
                  <c:v>191363582.19999999</c:v>
                </c:pt>
                <c:pt idx="17">
                  <c:v>114747390.23</c:v>
                </c:pt>
                <c:pt idx="18">
                  <c:v>7530470.7500000009</c:v>
                </c:pt>
                <c:pt idx="19">
                  <c:v>9407442.6800000016</c:v>
                </c:pt>
                <c:pt idx="20">
                  <c:v>58470.869999999995</c:v>
                </c:pt>
                <c:pt idx="21">
                  <c:v>542215.07000000007</c:v>
                </c:pt>
                <c:pt idx="22">
                  <c:v>502643.32999999996</c:v>
                </c:pt>
                <c:pt idx="23">
                  <c:v>22311121.02</c:v>
                </c:pt>
                <c:pt idx="24">
                  <c:v>36263828.25</c:v>
                </c:pt>
                <c:pt idx="25">
                  <c:v>153396875</c:v>
                </c:pt>
                <c:pt idx="26">
                  <c:v>141119375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12277500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199369236.58999994</c:v>
                </c:pt>
                <c:pt idx="42">
                  <c:v>160179629.18000001</c:v>
                </c:pt>
                <c:pt idx="43">
                  <c:v>3531394.96</c:v>
                </c:pt>
                <c:pt idx="44">
                  <c:v>0</c:v>
                </c:pt>
                <c:pt idx="45">
                  <c:v>2916885</c:v>
                </c:pt>
                <c:pt idx="46">
                  <c:v>27655999.450000003</c:v>
                </c:pt>
                <c:pt idx="47">
                  <c:v>4858768</c:v>
                </c:pt>
                <c:pt idx="48">
                  <c:v>0</c:v>
                </c:pt>
                <c:pt idx="49">
                  <c:v>226560</c:v>
                </c:pt>
                <c:pt idx="50">
                  <c:v>0</c:v>
                </c:pt>
                <c:pt idx="51">
                  <c:v>11449329.879999999</c:v>
                </c:pt>
                <c:pt idx="52">
                  <c:v>11449329.879999999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2602195005.1900001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CA66-42DC-A13E-FFAFB7E89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2948927"/>
        <c:axId val="1269003535"/>
      </c:barChart>
      <c:catAx>
        <c:axId val="13529489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9003535"/>
        <c:crosses val="autoZero"/>
        <c:auto val="1"/>
        <c:lblAlgn val="ctr"/>
        <c:lblOffset val="100"/>
        <c:noMultiLvlLbl val="0"/>
      </c:catAx>
      <c:valAx>
        <c:axId val="1269003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52948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1A0E0CE-36E0-4366-B6FA-042C9F5F4F8D}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9E6098-34B2-9668-A4AA-BB57B2012B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2698749</xdr:colOff>
      <xdr:row>1</xdr:row>
      <xdr:rowOff>0</xdr:rowOff>
    </xdr:from>
    <xdr:ext cx="939797" cy="576000"/>
    <xdr:pic>
      <xdr:nvPicPr>
        <xdr:cNvPr id="2" name="Imagen 1">
          <a:extLst>
            <a:ext uri="{FF2B5EF4-FFF2-40B4-BE49-F238E27FC236}">
              <a16:creationId xmlns:a16="http://schemas.microsoft.com/office/drawing/2014/main" id="{309EAC5A-3517-4357-9EB0-961832414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8749" y="161925"/>
          <a:ext cx="939797" cy="576000"/>
        </a:xfrm>
        <a:prstGeom prst="rect">
          <a:avLst/>
        </a:prstGeom>
      </xdr:spPr>
    </xdr:pic>
    <xdr:clientData/>
  </xdr:oneCellAnchor>
  <xdr:oneCellAnchor>
    <xdr:from>
      <xdr:col>12</xdr:col>
      <xdr:colOff>200025</xdr:colOff>
      <xdr:row>0</xdr:row>
      <xdr:rowOff>119495</xdr:rowOff>
    </xdr:from>
    <xdr:ext cx="837911" cy="792000"/>
    <xdr:pic>
      <xdr:nvPicPr>
        <xdr:cNvPr id="3" name="Imagen 37">
          <a:extLst>
            <a:ext uri="{FF2B5EF4-FFF2-40B4-BE49-F238E27FC236}">
              <a16:creationId xmlns:a16="http://schemas.microsoft.com/office/drawing/2014/main" id="{F7D78F7C-75B9-4C35-A705-C60947DD3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25200" y="119495"/>
          <a:ext cx="837911" cy="792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Relationship Id="rId1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 Presupuesto Aprobado-Ejec "/>
      <sheetName val="Ejecución indicador mes corresp"/>
      <sheetName val="Plantilla"/>
      <sheetName val="Enero"/>
      <sheetName val="Febrero"/>
      <sheetName val="Marzo"/>
      <sheetName val="Febrero."/>
    </sheetNames>
    <sheetDataSet>
      <sheetData sheetId="0"/>
      <sheetData sheetId="1"/>
      <sheetData sheetId="2">
        <row r="7">
          <cell r="A7" t="str">
            <v>2.1</v>
          </cell>
          <cell r="B7" t="str">
            <v>2.1-REMUNERACIONES Y CONTRIBUCIONES</v>
          </cell>
          <cell r="C7">
            <v>94280835.930000007</v>
          </cell>
        </row>
        <row r="8">
          <cell r="A8" t="str">
            <v>2.1.1</v>
          </cell>
          <cell r="B8" t="str">
            <v>2.1.1-REMUNERACIONES</v>
          </cell>
          <cell r="C8">
            <v>81345980.799999997</v>
          </cell>
        </row>
        <row r="9">
          <cell r="A9" t="str">
            <v>2.1.2</v>
          </cell>
          <cell r="B9" t="str">
            <v>2.1.2-SOBRESUELDOS</v>
          </cell>
          <cell r="C9">
            <v>511815.4</v>
          </cell>
        </row>
        <row r="10">
          <cell r="A10" t="str">
            <v>2.1.4</v>
          </cell>
          <cell r="B10" t="str">
            <v>2.1.4-GRATIFICACIONES Y BONIFICACIONES</v>
          </cell>
          <cell r="C10">
            <v>0</v>
          </cell>
        </row>
        <row r="11">
          <cell r="A11" t="str">
            <v>2.1.5</v>
          </cell>
          <cell r="B11" t="str">
            <v>2.1.5-CONTRIBUCIONES A LA SEGURIDAD SOCIAL</v>
          </cell>
          <cell r="C11">
            <v>12423039.73</v>
          </cell>
        </row>
        <row r="12">
          <cell r="A12" t="str">
            <v>2.2</v>
          </cell>
          <cell r="B12" t="str">
            <v>2.2-CONTRATACIÓN DE SERVICIOS</v>
          </cell>
          <cell r="C12">
            <v>0</v>
          </cell>
        </row>
        <row r="13">
          <cell r="A13" t="str">
            <v>2.2.1</v>
          </cell>
          <cell r="B13" t="str">
            <v>2.2.1-SERVICIOS BÁSICOS</v>
          </cell>
          <cell r="C13">
            <v>2820961.76</v>
          </cell>
        </row>
        <row r="14">
          <cell r="A14" t="str">
            <v>2.2.2</v>
          </cell>
          <cell r="B14" t="str">
            <v>2.2.2-PUBLICIDAD, IMPRESIÓN Y ENCUADERNACIÓN</v>
          </cell>
          <cell r="C14">
            <v>964290.69</v>
          </cell>
        </row>
        <row r="15">
          <cell r="A15" t="str">
            <v>2.2.3</v>
          </cell>
          <cell r="B15" t="str">
            <v>2.2.3-VIÁTICOS</v>
          </cell>
          <cell r="C15">
            <v>708100</v>
          </cell>
        </row>
        <row r="16">
          <cell r="A16" t="str">
            <v>2.2.4</v>
          </cell>
          <cell r="B16" t="str">
            <v>2.2.4-TRANSPORTE Y ALMACENAJE</v>
          </cell>
          <cell r="C16">
            <v>278000</v>
          </cell>
        </row>
        <row r="17">
          <cell r="A17" t="str">
            <v>2.2.5</v>
          </cell>
          <cell r="B17" t="str">
            <v>2.2.5-ALQUILERES Y RENTAS</v>
          </cell>
          <cell r="C17">
            <v>1386459.7</v>
          </cell>
        </row>
        <row r="18">
          <cell r="A18" t="str">
            <v>2.2.6</v>
          </cell>
          <cell r="B18" t="str">
            <v>2.2.6-SEGUROS</v>
          </cell>
          <cell r="C18">
            <v>1539801.67</v>
          </cell>
        </row>
        <row r="19">
          <cell r="A19" t="str">
            <v>2.2.7</v>
          </cell>
          <cell r="B19" t="str">
            <v>2.2.7-SERVICIOS DE CONSERVACIÓN, REPARACIONES MENORES E INSTALACIONES TEMPORALES</v>
          </cell>
          <cell r="C19">
            <v>9983280.8499999996</v>
          </cell>
        </row>
        <row r="20">
          <cell r="A20" t="str">
            <v>2.2.8</v>
          </cell>
          <cell r="B20" t="str">
            <v>2.2.8-OTROS SERVICIOS NO INCLUIDOS EN CONCEPTOS ANTERIORES</v>
          </cell>
          <cell r="C20">
            <v>4431464.24</v>
          </cell>
        </row>
        <row r="21">
          <cell r="A21" t="str">
            <v>2.2.9</v>
          </cell>
          <cell r="B21" t="str">
            <v>2.2.9-OTRAS CONTRATACIONES DE SERVICIOS</v>
          </cell>
          <cell r="C21">
            <v>2274524.06</v>
          </cell>
        </row>
        <row r="22">
          <cell r="A22" t="str">
            <v>2.3</v>
          </cell>
          <cell r="B22" t="str">
            <v>2.3-MATERIALES Y SUMINISTROS</v>
          </cell>
          <cell r="C22">
            <v>0</v>
          </cell>
        </row>
        <row r="23">
          <cell r="A23" t="str">
            <v>2.3.1</v>
          </cell>
          <cell r="B23" t="str">
            <v>2.3.1-ALIMENTOS Y PRODUCTOS AGROFORESTALES</v>
          </cell>
          <cell r="C23">
            <v>5660525.2599999998</v>
          </cell>
        </row>
        <row r="24">
          <cell r="A24" t="str">
            <v>2.3.2</v>
          </cell>
          <cell r="B24" t="str">
            <v>2.3.2-TEXTILES Y VESTUARIOS</v>
          </cell>
          <cell r="C24">
            <v>848561.6</v>
          </cell>
        </row>
        <row r="25">
          <cell r="A25" t="str">
            <v>2.3.3</v>
          </cell>
          <cell r="B25" t="str">
            <v>2.3.3-PRODUCTOS DE PAPEL, CARTÓN E IMPRESOS</v>
          </cell>
          <cell r="C25">
            <v>252992</v>
          </cell>
        </row>
        <row r="26">
          <cell r="A26" t="str">
            <v>2.3.4</v>
          </cell>
          <cell r="B26" t="str">
            <v>2.3.4-PRODUCTOS FARMACÉUTICOS</v>
          </cell>
          <cell r="C26">
            <v>0</v>
          </cell>
        </row>
        <row r="27">
          <cell r="A27" t="str">
            <v>2.3.5</v>
          </cell>
          <cell r="B27" t="str">
            <v>2.3.5-PRODUCTOS DE CUERO, CAUCHO Y PLÁSTICO</v>
          </cell>
          <cell r="C27">
            <v>0</v>
          </cell>
        </row>
        <row r="28">
          <cell r="A28" t="str">
            <v>2.3.6</v>
          </cell>
          <cell r="B28" t="str">
            <v>2.3.6-PRODUCTOS DE MINERALES, METÁLICOS Y NO METÁLICOS</v>
          </cell>
          <cell r="C28">
            <v>103232.3</v>
          </cell>
        </row>
        <row r="29">
          <cell r="A29" t="str">
            <v>2.3.7</v>
          </cell>
          <cell r="B29" t="str">
            <v>2.3.7-COMBUSTIBLES, LUBRICANTES, PRODUCTOS QUÍMICOS Y CONEXOS</v>
          </cell>
          <cell r="C29">
            <v>2066654.97</v>
          </cell>
        </row>
        <row r="30">
          <cell r="A30" t="str">
            <v>2.3.9</v>
          </cell>
          <cell r="B30" t="str">
            <v>2.3.9-PRODUCTOS Y ÚTILES VARIOS</v>
          </cell>
          <cell r="C30">
            <v>1896056.73</v>
          </cell>
        </row>
        <row r="31">
          <cell r="A31" t="str">
            <v>2.4</v>
          </cell>
          <cell r="B31" t="str">
            <v>2.4-TRANSFERENCIAS CORRIENTES</v>
          </cell>
          <cell r="C31">
            <v>0</v>
          </cell>
        </row>
        <row r="32">
          <cell r="A32" t="str">
            <v>2.4.1</v>
          </cell>
          <cell r="B32" t="str">
            <v>2.4.1-TRANSFERENCIAS CORRIENTES AL SECTOR PRIVADO</v>
          </cell>
          <cell r="C32">
            <v>19649000</v>
          </cell>
        </row>
        <row r="33">
          <cell r="A33" t="str">
            <v>2.4.7</v>
          </cell>
          <cell r="B33" t="str">
            <v>2.4.7-TRANSFERENCIAS CORRIENTES AL SECTOR EXTERNO</v>
          </cell>
          <cell r="C33">
            <v>0</v>
          </cell>
        </row>
        <row r="34">
          <cell r="A34" t="str">
            <v>2.6</v>
          </cell>
          <cell r="B34" t="str">
            <v>2.6-BIENES MUEBLES, INMUEBLES E INTANGIBLES</v>
          </cell>
          <cell r="C34">
            <v>0</v>
          </cell>
        </row>
        <row r="35">
          <cell r="A35" t="str">
            <v>2.6.1</v>
          </cell>
          <cell r="B35" t="str">
            <v>2.6.1-MOBILIARIO Y EQUIPO</v>
          </cell>
          <cell r="C35">
            <v>448761.41</v>
          </cell>
        </row>
        <row r="36">
          <cell r="A36" t="str">
            <v>2.6.2</v>
          </cell>
          <cell r="B36" t="str">
            <v>2.6.2-MOBILIARIO Y EQUIPO EDUCACIONAL Y RECREATIVO</v>
          </cell>
          <cell r="C36">
            <v>0</v>
          </cell>
        </row>
        <row r="37">
          <cell r="A37" t="str">
            <v>2.6.3</v>
          </cell>
          <cell r="B37" t="str">
            <v>2.6.3-EQUIPO E INSTRUMENTAL, CIENTÍFICO Y LABORATORIO</v>
          </cell>
          <cell r="C37">
            <v>58500</v>
          </cell>
        </row>
        <row r="38">
          <cell r="A38" t="str">
            <v>2.6.4</v>
          </cell>
          <cell r="B38" t="str">
            <v>2.6.4-VEHÍCULOS Y EQUIPO DE TRANSPORTE, TRACCIÓN Y ELEVACIÓN</v>
          </cell>
          <cell r="C38">
            <v>0</v>
          </cell>
        </row>
        <row r="39">
          <cell r="A39" t="str">
            <v>2.6.5</v>
          </cell>
          <cell r="B39" t="str">
            <v>2.6.5-MAQUINARIA, OTROS EQUIPOS Y HERRAMIENTAS</v>
          </cell>
          <cell r="C39">
            <v>1454260.62</v>
          </cell>
        </row>
        <row r="40">
          <cell r="A40" t="str">
            <v>2.6.6</v>
          </cell>
          <cell r="B40" t="str">
            <v>2.6.6-EQUIPOS DE DEFENSA Y SEGURIDAD</v>
          </cell>
          <cell r="C40">
            <v>211220</v>
          </cell>
        </row>
        <row r="41">
          <cell r="A41" t="str">
            <v>2.6.8</v>
          </cell>
          <cell r="B41" t="str">
            <v>2.6.8-BIENES INTANGIBLES</v>
          </cell>
          <cell r="C41">
            <v>1178920.8500000001</v>
          </cell>
        </row>
        <row r="42">
          <cell r="A42" t="str">
            <v>2.7</v>
          </cell>
          <cell r="B42" t="str">
            <v>2.7-OBRAS</v>
          </cell>
          <cell r="C42">
            <v>0</v>
          </cell>
        </row>
        <row r="43">
          <cell r="A43" t="str">
            <v>2.7.1</v>
          </cell>
          <cell r="B43" t="str">
            <v>2.7.1-OBRAS EN EDIFICACIONES</v>
          </cell>
          <cell r="C43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A2E8-22FD-44D2-AB99-FC2061007DDA}">
  <dimension ref="A1:Q111"/>
  <sheetViews>
    <sheetView showGridLines="0" tabSelected="1" topLeftCell="B65" zoomScaleNormal="100" zoomScaleSheetLayoutView="80" workbookViewId="0">
      <selection activeCell="N93" sqref="N93"/>
    </sheetView>
  </sheetViews>
  <sheetFormatPr baseColWidth="10" defaultColWidth="11.42578125" defaultRowHeight="12.75" x14ac:dyDescent="0.2"/>
  <cols>
    <col min="1" max="1" width="7" style="1" hidden="1" customWidth="1"/>
    <col min="2" max="2" width="42.42578125" style="11" customWidth="1"/>
    <col min="3" max="4" width="13.28515625" style="7" customWidth="1"/>
    <col min="5" max="5" width="11.85546875" style="8" customWidth="1"/>
    <col min="6" max="8" width="11.85546875" style="7" customWidth="1"/>
    <col min="9" max="9" width="12.28515625" style="7" customWidth="1"/>
    <col min="10" max="10" width="11.7109375" style="7" bestFit="1" customWidth="1"/>
    <col min="11" max="11" width="11.7109375" style="7" customWidth="1"/>
    <col min="12" max="12" width="11.7109375" style="7" bestFit="1" customWidth="1"/>
    <col min="13" max="13" width="12.28515625" style="7" customWidth="1"/>
    <col min="14" max="14" width="11.7109375" style="7" bestFit="1" customWidth="1"/>
    <col min="15" max="15" width="12.42578125" style="7" customWidth="1"/>
    <col min="16" max="16" width="11.7109375" style="7" bestFit="1" customWidth="1"/>
    <col min="17" max="17" width="13" style="7" bestFit="1" customWidth="1"/>
    <col min="18" max="16384" width="11.42578125" style="1"/>
  </cols>
  <sheetData>
    <row r="1" spans="1:17" x14ac:dyDescent="0.2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x14ac:dyDescent="0.2">
      <c r="B2" s="26" t="s">
        <v>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x14ac:dyDescent="0.2">
      <c r="B3" s="33" t="s">
        <v>109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x14ac:dyDescent="0.2">
      <c r="B4" s="26" t="s">
        <v>92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x14ac:dyDescent="0.2">
      <c r="B5" s="27" t="s">
        <v>2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6" spans="1:17" ht="20.25" customHeight="1" x14ac:dyDescent="0.2">
      <c r="B6" s="2"/>
      <c r="C6" s="2"/>
      <c r="D6" s="2"/>
      <c r="H6" s="1"/>
      <c r="J6" s="1"/>
      <c r="K6" s="1" t="s">
        <v>108</v>
      </c>
      <c r="L6" s="1"/>
      <c r="M6" s="1"/>
      <c r="N6" s="1"/>
      <c r="O6" s="1"/>
      <c r="P6" s="1"/>
      <c r="Q6" s="1"/>
    </row>
    <row r="7" spans="1:17" s="7" customFormat="1" ht="15" customHeight="1" x14ac:dyDescent="0.25">
      <c r="B7" s="28" t="s">
        <v>68</v>
      </c>
      <c r="C7" s="29" t="s">
        <v>69</v>
      </c>
      <c r="D7" s="29" t="s">
        <v>70</v>
      </c>
      <c r="E7" s="29" t="s">
        <v>103</v>
      </c>
      <c r="F7" s="29" t="s">
        <v>104</v>
      </c>
      <c r="G7" s="29" t="s">
        <v>105</v>
      </c>
      <c r="H7" s="29" t="s">
        <v>4</v>
      </c>
      <c r="I7" s="30" t="s">
        <v>5</v>
      </c>
      <c r="J7" s="30" t="s">
        <v>6</v>
      </c>
      <c r="K7" s="30" t="s">
        <v>7</v>
      </c>
      <c r="L7" s="30" t="s">
        <v>72</v>
      </c>
      <c r="M7" s="30" t="s">
        <v>8</v>
      </c>
      <c r="N7" s="30" t="s">
        <v>9</v>
      </c>
      <c r="O7" s="30" t="s">
        <v>73</v>
      </c>
      <c r="P7" s="30" t="s">
        <v>10</v>
      </c>
      <c r="Q7" s="30" t="s">
        <v>3</v>
      </c>
    </row>
    <row r="8" spans="1:17" s="7" customFormat="1" x14ac:dyDescent="0.25">
      <c r="B8" s="28"/>
      <c r="C8" s="29"/>
      <c r="D8" s="29"/>
      <c r="E8" s="29" t="s">
        <v>71</v>
      </c>
      <c r="F8" s="29" t="s">
        <v>71</v>
      </c>
      <c r="G8" s="29" t="s">
        <v>4</v>
      </c>
      <c r="H8" s="29" t="s">
        <v>4</v>
      </c>
      <c r="I8" s="31"/>
      <c r="J8" s="31"/>
      <c r="K8" s="31"/>
      <c r="L8" s="31"/>
      <c r="M8" s="31"/>
      <c r="N8" s="31"/>
      <c r="O8" s="31"/>
      <c r="P8" s="31"/>
      <c r="Q8" s="31"/>
    </row>
    <row r="9" spans="1:17" x14ac:dyDescent="0.2">
      <c r="B9" s="15" t="s">
        <v>11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7" x14ac:dyDescent="0.2">
      <c r="A10" s="1" t="str">
        <f t="shared" ref="A10:A73" si="0">+TRIM(MID(B10,1,FIND("-",B10,1)-1))</f>
        <v>2.1</v>
      </c>
      <c r="B10" s="15" t="s">
        <v>12</v>
      </c>
      <c r="C10" s="16">
        <f>SUM(C11:C15)</f>
        <v>1721122294</v>
      </c>
      <c r="D10" s="16">
        <f>SUM(D11:D15)</f>
        <v>1658700297.9699998</v>
      </c>
      <c r="E10" s="16">
        <f t="shared" ref="E10:I10" si="1">SUM(E11:E15)</f>
        <v>93301275.579999998</v>
      </c>
      <c r="F10" s="16">
        <f t="shared" si="1"/>
        <v>95671812.030000016</v>
      </c>
      <c r="G10" s="16">
        <f t="shared" si="1"/>
        <v>100810771.08</v>
      </c>
      <c r="H10" s="16">
        <f t="shared" si="1"/>
        <v>100876567.75999999</v>
      </c>
      <c r="I10" s="16">
        <f t="shared" si="1"/>
        <v>97922977.790000007</v>
      </c>
      <c r="J10" s="16">
        <f t="shared" ref="J10:O10" si="2">SUM(J11:J15)</f>
        <v>118562539.02000001</v>
      </c>
      <c r="K10" s="16">
        <f t="shared" si="2"/>
        <v>177146563.33000001</v>
      </c>
      <c r="L10" s="16">
        <f t="shared" si="2"/>
        <v>111014639.99000001</v>
      </c>
      <c r="M10" s="16">
        <f t="shared" si="2"/>
        <v>98312200.340000004</v>
      </c>
      <c r="N10" s="16">
        <f t="shared" si="2"/>
        <v>144506003.52000001</v>
      </c>
      <c r="O10" s="16">
        <f t="shared" si="2"/>
        <v>284373897.48000002</v>
      </c>
      <c r="P10" s="16">
        <f t="shared" ref="P10" si="3">SUM(P11:P15)</f>
        <v>228844296.25</v>
      </c>
      <c r="Q10" s="16">
        <f t="shared" ref="Q10:Q60" si="4">SUM(E10:P10)</f>
        <v>1651343544.1700001</v>
      </c>
    </row>
    <row r="11" spans="1:17" x14ac:dyDescent="0.2">
      <c r="A11" s="1" t="str">
        <f t="shared" si="0"/>
        <v>2.1.1</v>
      </c>
      <c r="B11" s="17" t="s">
        <v>13</v>
      </c>
      <c r="C11" s="18">
        <v>1296397561</v>
      </c>
      <c r="D11" s="18">
        <v>1224351270.0799999</v>
      </c>
      <c r="E11" s="18">
        <v>79773757.060000002</v>
      </c>
      <c r="F11" s="18">
        <v>82151507.020000011</v>
      </c>
      <c r="G11" s="18">
        <v>86360908.260000005</v>
      </c>
      <c r="H11" s="18">
        <v>86371716.25</v>
      </c>
      <c r="I11" s="18">
        <v>83738408.760000005</v>
      </c>
      <c r="J11" s="18">
        <v>93183478.430000007</v>
      </c>
      <c r="K11" s="18">
        <v>92417272.150000006</v>
      </c>
      <c r="L11" s="18">
        <v>95369620.180000007</v>
      </c>
      <c r="M11" s="18">
        <v>83977235.939999998</v>
      </c>
      <c r="N11" s="18">
        <v>123682155.90000001</v>
      </c>
      <c r="O11" s="18">
        <v>185065165.59999999</v>
      </c>
      <c r="P11" s="18">
        <v>118027618.39</v>
      </c>
      <c r="Q11" s="16">
        <f t="shared" si="4"/>
        <v>1210118843.9400003</v>
      </c>
    </row>
    <row r="12" spans="1:17" x14ac:dyDescent="0.2">
      <c r="A12" s="1" t="str">
        <f t="shared" si="0"/>
        <v>2.1.2</v>
      </c>
      <c r="B12" s="17" t="s">
        <v>14</v>
      </c>
      <c r="C12" s="18">
        <v>237168020</v>
      </c>
      <c r="D12" s="18">
        <v>246621314.88999999</v>
      </c>
      <c r="E12" s="18">
        <v>1076610.94</v>
      </c>
      <c r="F12" s="18">
        <v>872664.06</v>
      </c>
      <c r="G12" s="18">
        <v>1039812.63</v>
      </c>
      <c r="H12" s="18">
        <v>1132353.8500000001</v>
      </c>
      <c r="I12" s="18">
        <v>1106760.6100000001</v>
      </c>
      <c r="J12" s="18">
        <v>10954856.619999999</v>
      </c>
      <c r="K12" s="18">
        <v>70492836.129999995</v>
      </c>
      <c r="L12" s="18">
        <v>1005333.1</v>
      </c>
      <c r="M12" s="18">
        <v>1067436.33</v>
      </c>
      <c r="N12" s="18">
        <v>1699842.17</v>
      </c>
      <c r="O12" s="18">
        <v>83473840.769999996</v>
      </c>
      <c r="P12" s="18">
        <v>92789169.989999995</v>
      </c>
      <c r="Q12" s="16">
        <f t="shared" si="4"/>
        <v>266711517.19999999</v>
      </c>
    </row>
    <row r="13" spans="1:17" x14ac:dyDescent="0.2">
      <c r="A13" s="1" t="str">
        <f t="shared" si="0"/>
        <v>2.1.3</v>
      </c>
      <c r="B13" s="17" t="s">
        <v>15</v>
      </c>
      <c r="C13" s="18">
        <v>200000</v>
      </c>
      <c r="D13" s="18">
        <v>191666.66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6">
        <f t="shared" si="4"/>
        <v>0</v>
      </c>
    </row>
    <row r="14" spans="1:17" x14ac:dyDescent="0.2">
      <c r="A14" s="1" t="str">
        <f t="shared" si="0"/>
        <v>2.1.4</v>
      </c>
      <c r="B14" s="17" t="s">
        <v>16</v>
      </c>
      <c r="C14" s="18">
        <v>0</v>
      </c>
      <c r="D14" s="18">
        <v>179333.34</v>
      </c>
      <c r="E14" s="18">
        <v>0</v>
      </c>
      <c r="F14" s="18">
        <v>0</v>
      </c>
      <c r="G14" s="18">
        <v>0</v>
      </c>
      <c r="H14" s="18">
        <v>22000</v>
      </c>
      <c r="I14" s="18">
        <v>22000</v>
      </c>
      <c r="J14" s="18">
        <v>22000</v>
      </c>
      <c r="K14" s="18">
        <v>8333.34</v>
      </c>
      <c r="L14" s="18">
        <v>15000</v>
      </c>
      <c r="M14" s="18">
        <v>35000</v>
      </c>
      <c r="N14" s="18">
        <v>25000</v>
      </c>
      <c r="O14" s="18">
        <v>20000</v>
      </c>
      <c r="P14" s="18">
        <v>10000</v>
      </c>
      <c r="Q14" s="16">
        <f t="shared" si="4"/>
        <v>179333.34</v>
      </c>
    </row>
    <row r="15" spans="1:17" x14ac:dyDescent="0.2">
      <c r="A15" s="1" t="str">
        <f t="shared" si="0"/>
        <v>2.1.5</v>
      </c>
      <c r="B15" s="17" t="s">
        <v>74</v>
      </c>
      <c r="C15" s="18">
        <v>187356713</v>
      </c>
      <c r="D15" s="18">
        <v>187356713</v>
      </c>
      <c r="E15" s="18">
        <v>12450907.58</v>
      </c>
      <c r="F15" s="18">
        <v>12647640.950000001</v>
      </c>
      <c r="G15" s="18">
        <v>13410050.189999999</v>
      </c>
      <c r="H15" s="18">
        <v>13350497.66</v>
      </c>
      <c r="I15" s="18">
        <v>13055808.42</v>
      </c>
      <c r="J15" s="18">
        <v>14402203.970000001</v>
      </c>
      <c r="K15" s="18">
        <v>14228121.710000001</v>
      </c>
      <c r="L15" s="18">
        <v>14624686.710000001</v>
      </c>
      <c r="M15" s="18">
        <v>13232528.07</v>
      </c>
      <c r="N15" s="18">
        <v>19099005.449999999</v>
      </c>
      <c r="O15" s="18">
        <v>15814891.109999999</v>
      </c>
      <c r="P15" s="18">
        <v>18017507.870000001</v>
      </c>
      <c r="Q15" s="16">
        <f t="shared" si="4"/>
        <v>174333849.69</v>
      </c>
    </row>
    <row r="16" spans="1:17" x14ac:dyDescent="0.2">
      <c r="A16" s="1" t="str">
        <f t="shared" si="0"/>
        <v>2.2</v>
      </c>
      <c r="B16" s="15" t="s">
        <v>17</v>
      </c>
      <c r="C16" s="16">
        <f>SUM(C17:C25)</f>
        <v>572602219</v>
      </c>
      <c r="D16" s="16">
        <f>SUM(D17:D25)</f>
        <v>473588886.38</v>
      </c>
      <c r="E16" s="16">
        <f t="shared" ref="E16:J16" si="5">SUM(E17:E25)</f>
        <v>6773208.4300000006</v>
      </c>
      <c r="F16" s="16">
        <f t="shared" si="5"/>
        <v>37109792.719999999</v>
      </c>
      <c r="G16" s="16">
        <f t="shared" si="5"/>
        <v>27591032.02</v>
      </c>
      <c r="H16" s="16">
        <f t="shared" si="5"/>
        <v>13380600.529999999</v>
      </c>
      <c r="I16" s="16">
        <f t="shared" si="5"/>
        <v>50687892.759999998</v>
      </c>
      <c r="J16" s="16">
        <f t="shared" si="5"/>
        <v>48861547.630000003</v>
      </c>
      <c r="K16" s="16">
        <f t="shared" ref="K16:M16" si="6">SUM(K17:K25)</f>
        <v>32089679.199999999</v>
      </c>
      <c r="L16" s="16">
        <f t="shared" si="6"/>
        <v>24086920.57</v>
      </c>
      <c r="M16" s="16">
        <f t="shared" si="6"/>
        <v>56891281.629999995</v>
      </c>
      <c r="N16" s="16">
        <f t="shared" ref="N16:O16" si="7">SUM(N17:N25)</f>
        <v>25596082.77</v>
      </c>
      <c r="O16" s="16">
        <f t="shared" si="7"/>
        <v>26190093.149999999</v>
      </c>
      <c r="P16" s="16">
        <f t="shared" ref="P16" si="8">SUM(P17:P25)</f>
        <v>46014305.940000005</v>
      </c>
      <c r="Q16" s="16">
        <f t="shared" si="4"/>
        <v>395272437.34999996</v>
      </c>
    </row>
    <row r="17" spans="1:17" x14ac:dyDescent="0.2">
      <c r="A17" s="1" t="str">
        <f t="shared" si="0"/>
        <v>2.2.1</v>
      </c>
      <c r="B17" s="17" t="s">
        <v>18</v>
      </c>
      <c r="C17" s="18">
        <v>36259977</v>
      </c>
      <c r="D17" s="18">
        <v>30619977</v>
      </c>
      <c r="E17" s="18">
        <v>2449146</v>
      </c>
      <c r="F17" s="18">
        <v>105430.85000000009</v>
      </c>
      <c r="G17" s="18">
        <v>2716336.98</v>
      </c>
      <c r="H17" s="18">
        <v>1670914.13</v>
      </c>
      <c r="I17" s="18">
        <v>4485374.92</v>
      </c>
      <c r="J17" s="18">
        <v>1923755.64</v>
      </c>
      <c r="K17" s="18">
        <v>2267385.96</v>
      </c>
      <c r="L17" s="18">
        <v>4495319.6900000004</v>
      </c>
      <c r="M17" s="18">
        <v>2577429.9300000002</v>
      </c>
      <c r="N17" s="18">
        <v>2420871.0699999998</v>
      </c>
      <c r="O17" s="18">
        <v>2384877.4</v>
      </c>
      <c r="P17" s="18">
        <v>2448748.6</v>
      </c>
      <c r="Q17" s="16">
        <f t="shared" si="4"/>
        <v>29945591.170000002</v>
      </c>
    </row>
    <row r="18" spans="1:17" x14ac:dyDescent="0.2">
      <c r="A18" s="1" t="str">
        <f t="shared" si="0"/>
        <v>2.2.2</v>
      </c>
      <c r="B18" s="17" t="s">
        <v>19</v>
      </c>
      <c r="C18" s="18">
        <v>33166850</v>
      </c>
      <c r="D18" s="18">
        <v>20280117.199999999</v>
      </c>
      <c r="E18" s="18">
        <v>36249.660000000003</v>
      </c>
      <c r="F18" s="18">
        <v>737651.59</v>
      </c>
      <c r="G18" s="18">
        <v>839352.13</v>
      </c>
      <c r="H18" s="18">
        <v>728600.08</v>
      </c>
      <c r="I18" s="18">
        <v>1034896.48</v>
      </c>
      <c r="J18" s="18">
        <v>1060230</v>
      </c>
      <c r="K18" s="18">
        <v>115687.2</v>
      </c>
      <c r="L18" s="18">
        <v>1330792.58</v>
      </c>
      <c r="M18" s="18">
        <v>2008452</v>
      </c>
      <c r="N18" s="18">
        <v>329271.11</v>
      </c>
      <c r="O18" s="18">
        <v>1180304.67</v>
      </c>
      <c r="P18" s="18">
        <v>3852368.03</v>
      </c>
      <c r="Q18" s="16">
        <f t="shared" si="4"/>
        <v>13253855.529999999</v>
      </c>
    </row>
    <row r="19" spans="1:17" x14ac:dyDescent="0.2">
      <c r="A19" s="1" t="str">
        <f t="shared" si="0"/>
        <v>2.2.3</v>
      </c>
      <c r="B19" s="17" t="s">
        <v>20</v>
      </c>
      <c r="C19" s="18">
        <v>8059250</v>
      </c>
      <c r="D19" s="18">
        <v>5807970.96</v>
      </c>
      <c r="E19" s="18">
        <v>0</v>
      </c>
      <c r="F19" s="18">
        <v>588000</v>
      </c>
      <c r="G19" s="18">
        <v>133100</v>
      </c>
      <c r="H19" s="18">
        <v>565350</v>
      </c>
      <c r="I19" s="18">
        <v>236950</v>
      </c>
      <c r="J19" s="18">
        <v>155900</v>
      </c>
      <c r="K19" s="18">
        <v>255100</v>
      </c>
      <c r="L19" s="18">
        <v>317800</v>
      </c>
      <c r="M19" s="18">
        <v>107550</v>
      </c>
      <c r="N19" s="18">
        <v>397350.9</v>
      </c>
      <c r="O19" s="18">
        <v>265200</v>
      </c>
      <c r="P19" s="18">
        <v>683300</v>
      </c>
      <c r="Q19" s="16">
        <f t="shared" si="4"/>
        <v>3705600.9</v>
      </c>
    </row>
    <row r="20" spans="1:17" x14ac:dyDescent="0.2">
      <c r="A20" s="1" t="str">
        <f t="shared" si="0"/>
        <v>2.2.4</v>
      </c>
      <c r="B20" s="17" t="s">
        <v>21</v>
      </c>
      <c r="C20" s="18">
        <v>17001000</v>
      </c>
      <c r="D20" s="18">
        <v>8507800.3800000008</v>
      </c>
      <c r="E20" s="18">
        <v>30160</v>
      </c>
      <c r="F20" s="18">
        <v>1194723.97</v>
      </c>
      <c r="G20" s="18">
        <v>150594.75</v>
      </c>
      <c r="H20" s="18">
        <v>476594.75</v>
      </c>
      <c r="I20" s="18">
        <v>788682.46</v>
      </c>
      <c r="J20" s="18">
        <v>412594.75</v>
      </c>
      <c r="K20" s="18">
        <v>174594.75</v>
      </c>
      <c r="L20" s="18">
        <v>304302.40000000002</v>
      </c>
      <c r="M20" s="18">
        <v>673541</v>
      </c>
      <c r="N20" s="18">
        <v>717132.11</v>
      </c>
      <c r="O20" s="18">
        <v>390310.78</v>
      </c>
      <c r="P20" s="18">
        <v>548096</v>
      </c>
      <c r="Q20" s="16">
        <f t="shared" si="4"/>
        <v>5861327.7200000007</v>
      </c>
    </row>
    <row r="21" spans="1:17" x14ac:dyDescent="0.2">
      <c r="A21" s="1" t="str">
        <f t="shared" si="0"/>
        <v>2.2.5</v>
      </c>
      <c r="B21" s="17" t="s">
        <v>22</v>
      </c>
      <c r="C21" s="18">
        <v>71557372</v>
      </c>
      <c r="D21" s="18">
        <v>58475157.950000003</v>
      </c>
      <c r="E21" s="18">
        <v>-65892.3</v>
      </c>
      <c r="F21" s="18">
        <v>8437665.25</v>
      </c>
      <c r="G21" s="18">
        <v>0</v>
      </c>
      <c r="H21" s="18">
        <v>606992</v>
      </c>
      <c r="I21" s="18">
        <v>15180688.5</v>
      </c>
      <c r="J21" s="18">
        <v>2339336</v>
      </c>
      <c r="K21" s="18">
        <v>879047</v>
      </c>
      <c r="L21" s="18">
        <v>1970394.93</v>
      </c>
      <c r="M21" s="18">
        <v>14792630.16</v>
      </c>
      <c r="N21" s="18">
        <v>1796530.9</v>
      </c>
      <c r="O21" s="18">
        <v>293432.94</v>
      </c>
      <c r="P21" s="18">
        <v>2917213.29</v>
      </c>
      <c r="Q21" s="16">
        <f t="shared" si="4"/>
        <v>49148038.669999994</v>
      </c>
    </row>
    <row r="22" spans="1:17" x14ac:dyDescent="0.2">
      <c r="A22" s="1" t="str">
        <f t="shared" si="0"/>
        <v>2.2.6</v>
      </c>
      <c r="B22" s="17" t="s">
        <v>23</v>
      </c>
      <c r="C22" s="18">
        <v>36400000</v>
      </c>
      <c r="D22" s="18">
        <v>26400000</v>
      </c>
      <c r="E22" s="18">
        <v>1593921.58</v>
      </c>
      <c r="F22" s="18">
        <v>1655313.35</v>
      </c>
      <c r="G22" s="18">
        <v>1573405.07</v>
      </c>
      <c r="H22" s="18">
        <v>1608552.26</v>
      </c>
      <c r="I22" s="18">
        <v>6863774.6799999997</v>
      </c>
      <c r="J22" s="18">
        <v>1649319.09</v>
      </c>
      <c r="K22" s="18">
        <v>1648247.74</v>
      </c>
      <c r="L22" s="18">
        <v>1665513.77</v>
      </c>
      <c r="M22" s="18">
        <v>2882816.1</v>
      </c>
      <c r="N22" s="18">
        <v>1781696.32</v>
      </c>
      <c r="O22" s="18">
        <v>1731603.11</v>
      </c>
      <c r="P22" s="18">
        <v>2509234.31</v>
      </c>
      <c r="Q22" s="16">
        <f t="shared" si="4"/>
        <v>27163397.379999999</v>
      </c>
    </row>
    <row r="23" spans="1:17" ht="22.5" x14ac:dyDescent="0.2">
      <c r="A23" s="1" t="str">
        <f t="shared" si="0"/>
        <v>2.2.7</v>
      </c>
      <c r="B23" s="17" t="s">
        <v>24</v>
      </c>
      <c r="C23" s="18">
        <v>49600000</v>
      </c>
      <c r="D23" s="18">
        <v>63327008.32</v>
      </c>
      <c r="E23" s="18">
        <v>48475.18</v>
      </c>
      <c r="F23" s="18">
        <v>2964324.74</v>
      </c>
      <c r="G23" s="18">
        <v>2089151.79</v>
      </c>
      <c r="H23" s="18">
        <v>4345641.29</v>
      </c>
      <c r="I23" s="18">
        <v>11172605.039999999</v>
      </c>
      <c r="J23" s="18">
        <v>866083.8</v>
      </c>
      <c r="K23" s="18">
        <v>6307635.6600000001</v>
      </c>
      <c r="L23" s="18">
        <v>6144570.4199999999</v>
      </c>
      <c r="M23" s="18">
        <v>1070064.6000000001</v>
      </c>
      <c r="N23" s="18">
        <v>9141230.7300000004</v>
      </c>
      <c r="O23" s="18">
        <v>1133236.44</v>
      </c>
      <c r="P23" s="18">
        <v>3280165.19</v>
      </c>
      <c r="Q23" s="16">
        <f t="shared" si="4"/>
        <v>48563184.879999995</v>
      </c>
    </row>
    <row r="24" spans="1:17" ht="22.5" x14ac:dyDescent="0.2">
      <c r="A24" s="1" t="str">
        <f t="shared" si="0"/>
        <v>2.2.8</v>
      </c>
      <c r="B24" s="17" t="s">
        <v>25</v>
      </c>
      <c r="C24" s="19">
        <f>260965043+4424527</f>
        <v>265389570</v>
      </c>
      <c r="D24" s="18">
        <f>201819182.36+4424527</f>
        <v>206243709.36000001</v>
      </c>
      <c r="E24" s="18">
        <v>866414.49</v>
      </c>
      <c r="F24" s="18">
        <v>19309881.420000002</v>
      </c>
      <c r="G24" s="18">
        <v>14553207.140000001</v>
      </c>
      <c r="H24" s="18">
        <v>1407569.02</v>
      </c>
      <c r="I24" s="18">
        <v>8281353.79</v>
      </c>
      <c r="J24" s="18">
        <v>35596503.969999999</v>
      </c>
      <c r="K24" s="18">
        <v>17034463.370000001</v>
      </c>
      <c r="L24" s="18">
        <v>5799244.1699999999</v>
      </c>
      <c r="M24" s="25">
        <v>29356015.399999999</v>
      </c>
      <c r="N24" s="18">
        <v>6664763.7000000002</v>
      </c>
      <c r="O24" s="18">
        <v>16638442.310000001</v>
      </c>
      <c r="P24" s="18">
        <v>21469299.600000001</v>
      </c>
      <c r="Q24" s="16">
        <f t="shared" si="4"/>
        <v>176977158.38</v>
      </c>
    </row>
    <row r="25" spans="1:17" x14ac:dyDescent="0.2">
      <c r="A25" s="1" t="str">
        <f t="shared" si="0"/>
        <v>2.2.9</v>
      </c>
      <c r="B25" s="17" t="s">
        <v>26</v>
      </c>
      <c r="C25" s="18">
        <f>53648237+1519963</f>
        <v>55168200</v>
      </c>
      <c r="D25" s="18">
        <f>52407182.21+1519963</f>
        <v>53927145.210000001</v>
      </c>
      <c r="E25" s="18">
        <v>1814733.82</v>
      </c>
      <c r="F25" s="18">
        <v>2116801.5499999998</v>
      </c>
      <c r="G25" s="18">
        <v>5535884.1600000001</v>
      </c>
      <c r="H25" s="18">
        <v>1970387</v>
      </c>
      <c r="I25" s="18">
        <v>2643566.89</v>
      </c>
      <c r="J25" s="18">
        <v>4857824.38</v>
      </c>
      <c r="K25" s="18">
        <v>3407517.52</v>
      </c>
      <c r="L25" s="18">
        <v>2058982.61</v>
      </c>
      <c r="M25" s="18">
        <v>3422782.44</v>
      </c>
      <c r="N25" s="18">
        <v>2347235.9300000002</v>
      </c>
      <c r="O25" s="18">
        <v>2172685.5</v>
      </c>
      <c r="P25" s="18">
        <v>8305880.9199999999</v>
      </c>
      <c r="Q25" s="16">
        <f t="shared" si="4"/>
        <v>40654282.719999999</v>
      </c>
    </row>
    <row r="26" spans="1:17" x14ac:dyDescent="0.2">
      <c r="A26" s="1" t="str">
        <f t="shared" si="0"/>
        <v>2.3</v>
      </c>
      <c r="B26" s="15" t="s">
        <v>27</v>
      </c>
      <c r="C26" s="16">
        <f t="shared" ref="C26:J26" si="9">SUM(C27:C34)</f>
        <v>305475888</v>
      </c>
      <c r="D26" s="16">
        <f t="shared" si="9"/>
        <v>245769705.85000002</v>
      </c>
      <c r="E26" s="16">
        <f t="shared" si="9"/>
        <v>2998242.24</v>
      </c>
      <c r="F26" s="16">
        <f t="shared" si="9"/>
        <v>16921384.43</v>
      </c>
      <c r="G26" s="16">
        <f t="shared" si="9"/>
        <v>11111370.919999998</v>
      </c>
      <c r="H26" s="16">
        <f t="shared" si="9"/>
        <v>13801221.629999999</v>
      </c>
      <c r="I26" s="16">
        <f t="shared" si="9"/>
        <v>17034316.699999999</v>
      </c>
      <c r="J26" s="16">
        <f t="shared" si="9"/>
        <v>17189535.829999998</v>
      </c>
      <c r="K26" s="16">
        <f t="shared" ref="K26:M26" si="10">SUM(K27:K34)</f>
        <v>7849314.75</v>
      </c>
      <c r="L26" s="16">
        <f t="shared" si="10"/>
        <v>13813519.9</v>
      </c>
      <c r="M26" s="16">
        <f t="shared" si="10"/>
        <v>31862627.719999999</v>
      </c>
      <c r="N26" s="16">
        <f t="shared" ref="N26:O26" si="11">SUM(N27:N34)</f>
        <v>10913984.48</v>
      </c>
      <c r="O26" s="16">
        <f t="shared" si="11"/>
        <v>13171236.34</v>
      </c>
      <c r="P26" s="16">
        <f t="shared" ref="P26" si="12">SUM(P27:P34)</f>
        <v>34696827.259999998</v>
      </c>
      <c r="Q26" s="16">
        <f t="shared" si="4"/>
        <v>191363582.19999999</v>
      </c>
    </row>
    <row r="27" spans="1:17" x14ac:dyDescent="0.2">
      <c r="A27" s="1" t="str">
        <f t="shared" si="0"/>
        <v>2.3.1</v>
      </c>
      <c r="B27" s="17" t="s">
        <v>28</v>
      </c>
      <c r="C27" s="18">
        <v>173616896</v>
      </c>
      <c r="D27" s="18">
        <v>146228481.40000001</v>
      </c>
      <c r="E27" s="18">
        <v>635188.80000000005</v>
      </c>
      <c r="F27" s="18">
        <v>9194342.0499999989</v>
      </c>
      <c r="G27" s="18">
        <v>6815842.0099999998</v>
      </c>
      <c r="H27" s="18">
        <v>8783547.6199999992</v>
      </c>
      <c r="I27" s="18">
        <v>11466130.550000001</v>
      </c>
      <c r="J27" s="18">
        <v>9606551.8100000005</v>
      </c>
      <c r="K27" s="18">
        <v>2629636.37</v>
      </c>
      <c r="L27" s="18">
        <v>6389365.1200000001</v>
      </c>
      <c r="M27" s="18">
        <v>20742730.57</v>
      </c>
      <c r="N27" s="18">
        <v>3431031</v>
      </c>
      <c r="O27" s="18">
        <v>6479062.96</v>
      </c>
      <c r="P27" s="18">
        <v>28573961.370000001</v>
      </c>
      <c r="Q27" s="16">
        <f t="shared" si="4"/>
        <v>114747390.23</v>
      </c>
    </row>
    <row r="28" spans="1:17" x14ac:dyDescent="0.2">
      <c r="A28" s="1" t="str">
        <f t="shared" si="0"/>
        <v>2.3.2</v>
      </c>
      <c r="B28" s="17" t="s">
        <v>29</v>
      </c>
      <c r="C28" s="18">
        <v>4935000</v>
      </c>
      <c r="D28" s="18">
        <v>11176660.83</v>
      </c>
      <c r="E28" s="18">
        <v>243586.74</v>
      </c>
      <c r="F28" s="18">
        <v>0</v>
      </c>
      <c r="G28" s="18">
        <v>0</v>
      </c>
      <c r="H28" s="18">
        <v>153991.89000000001</v>
      </c>
      <c r="I28" s="18">
        <v>6018</v>
      </c>
      <c r="J28" s="18">
        <v>0</v>
      </c>
      <c r="K28" s="18">
        <v>984315.31</v>
      </c>
      <c r="L28" s="18">
        <v>2318759</v>
      </c>
      <c r="M28" s="18">
        <v>1252267.8799999999</v>
      </c>
      <c r="N28" s="18">
        <v>697769.4</v>
      </c>
      <c r="O28" s="18">
        <v>395104.53</v>
      </c>
      <c r="P28" s="18">
        <v>1478658</v>
      </c>
      <c r="Q28" s="16">
        <f t="shared" si="4"/>
        <v>7530470.7500000009</v>
      </c>
    </row>
    <row r="29" spans="1:17" x14ac:dyDescent="0.2">
      <c r="A29" s="1" t="str">
        <f t="shared" si="0"/>
        <v>2.3.3</v>
      </c>
      <c r="B29" s="17" t="s">
        <v>30</v>
      </c>
      <c r="C29" s="18">
        <v>29606605</v>
      </c>
      <c r="D29" s="18">
        <v>11495493.460000001</v>
      </c>
      <c r="E29" s="18">
        <v>134656.69</v>
      </c>
      <c r="F29" s="18">
        <v>1661511</v>
      </c>
      <c r="G29" s="18">
        <v>180365</v>
      </c>
      <c r="H29" s="18">
        <v>817255.15</v>
      </c>
      <c r="I29" s="18">
        <v>771406.44</v>
      </c>
      <c r="J29" s="18">
        <v>371849.86</v>
      </c>
      <c r="K29" s="18">
        <v>887497.49</v>
      </c>
      <c r="L29" s="18">
        <v>439284.5</v>
      </c>
      <c r="M29" s="18">
        <v>733657.92</v>
      </c>
      <c r="N29" s="18">
        <v>2023406.35</v>
      </c>
      <c r="O29" s="18">
        <v>1023850.13</v>
      </c>
      <c r="P29" s="18">
        <v>362702.15</v>
      </c>
      <c r="Q29" s="16">
        <f t="shared" si="4"/>
        <v>9407442.6800000016</v>
      </c>
    </row>
    <row r="30" spans="1:17" x14ac:dyDescent="0.2">
      <c r="A30" s="1" t="str">
        <f t="shared" si="0"/>
        <v>2.3.4</v>
      </c>
      <c r="B30" s="17" t="s">
        <v>31</v>
      </c>
      <c r="C30" s="18">
        <v>0</v>
      </c>
      <c r="D30" s="18">
        <v>107595.94</v>
      </c>
      <c r="E30" s="18">
        <v>16216.73</v>
      </c>
      <c r="F30" s="18">
        <v>7317</v>
      </c>
      <c r="G30" s="18">
        <v>0</v>
      </c>
      <c r="H30" s="18">
        <v>2478</v>
      </c>
      <c r="I30" s="18">
        <v>0</v>
      </c>
      <c r="J30" s="18">
        <v>32059.19</v>
      </c>
      <c r="K30" s="18">
        <v>0</v>
      </c>
      <c r="L30" s="18">
        <v>0</v>
      </c>
      <c r="M30" s="18">
        <v>0</v>
      </c>
      <c r="N30" s="18">
        <v>0</v>
      </c>
      <c r="O30" s="18">
        <v>399.95</v>
      </c>
      <c r="P30" s="18">
        <v>0</v>
      </c>
      <c r="Q30" s="16">
        <f t="shared" si="4"/>
        <v>58470.869999999995</v>
      </c>
    </row>
    <row r="31" spans="1:17" x14ac:dyDescent="0.2">
      <c r="A31" s="1" t="str">
        <f t="shared" si="0"/>
        <v>2.3.5</v>
      </c>
      <c r="B31" s="17" t="s">
        <v>32</v>
      </c>
      <c r="C31" s="18">
        <v>1860000</v>
      </c>
      <c r="D31" s="18">
        <v>875500</v>
      </c>
      <c r="E31" s="18">
        <v>323669.62</v>
      </c>
      <c r="F31" s="18">
        <v>14661.5</v>
      </c>
      <c r="G31" s="18">
        <v>0</v>
      </c>
      <c r="H31" s="18">
        <v>0</v>
      </c>
      <c r="I31" s="18">
        <v>64015</v>
      </c>
      <c r="J31" s="18">
        <v>1643.74</v>
      </c>
      <c r="K31" s="18">
        <v>0</v>
      </c>
      <c r="L31" s="18">
        <v>0</v>
      </c>
      <c r="M31" s="18">
        <v>54901.4</v>
      </c>
      <c r="N31" s="18">
        <v>53808</v>
      </c>
      <c r="O31" s="18">
        <v>29515.81</v>
      </c>
      <c r="P31" s="18">
        <v>0</v>
      </c>
      <c r="Q31" s="16">
        <f t="shared" si="4"/>
        <v>542215.07000000007</v>
      </c>
    </row>
    <row r="32" spans="1:17" ht="22.5" x14ac:dyDescent="0.2">
      <c r="A32" s="1" t="str">
        <f t="shared" si="0"/>
        <v>2.3.6</v>
      </c>
      <c r="B32" s="17" t="s">
        <v>33</v>
      </c>
      <c r="C32" s="18">
        <v>845000</v>
      </c>
      <c r="D32" s="18">
        <v>1393518.05</v>
      </c>
      <c r="E32" s="18">
        <v>68264.759999999995</v>
      </c>
      <c r="F32" s="18">
        <v>45911.58</v>
      </c>
      <c r="G32" s="18">
        <v>0</v>
      </c>
      <c r="H32" s="18">
        <v>0</v>
      </c>
      <c r="I32" s="20">
        <v>131954.69</v>
      </c>
      <c r="J32" s="18">
        <v>1600.01</v>
      </c>
      <c r="K32" s="18">
        <v>0</v>
      </c>
      <c r="L32" s="18">
        <v>30668.2</v>
      </c>
      <c r="M32" s="18">
        <v>163778.65</v>
      </c>
      <c r="N32" s="18">
        <v>14056.16</v>
      </c>
      <c r="O32" s="18">
        <v>46409.279999999999</v>
      </c>
      <c r="P32" s="18">
        <v>0</v>
      </c>
      <c r="Q32" s="16">
        <f t="shared" si="4"/>
        <v>502643.32999999996</v>
      </c>
    </row>
    <row r="33" spans="1:17" ht="22.5" x14ac:dyDescent="0.2">
      <c r="A33" s="1" t="str">
        <f t="shared" si="0"/>
        <v>2.3.7</v>
      </c>
      <c r="B33" s="17" t="s">
        <v>34</v>
      </c>
      <c r="C33" s="18">
        <v>38930000</v>
      </c>
      <c r="D33" s="18">
        <v>26758640</v>
      </c>
      <c r="E33" s="18">
        <v>1152319.44</v>
      </c>
      <c r="F33" s="18">
        <v>1562708.2799999998</v>
      </c>
      <c r="G33" s="18">
        <v>2126211.96</v>
      </c>
      <c r="H33" s="18">
        <v>1797640.09</v>
      </c>
      <c r="I33" s="18">
        <v>1914433.12</v>
      </c>
      <c r="J33" s="18">
        <v>2417987.6</v>
      </c>
      <c r="K33" s="18">
        <v>2109711.2000000002</v>
      </c>
      <c r="L33" s="18">
        <v>2406541.15</v>
      </c>
      <c r="M33" s="18">
        <v>2082964.41</v>
      </c>
      <c r="N33" s="18">
        <v>973320.59</v>
      </c>
      <c r="O33" s="18">
        <v>1254063.18</v>
      </c>
      <c r="P33" s="18">
        <v>2513220</v>
      </c>
      <c r="Q33" s="16">
        <f t="shared" si="4"/>
        <v>22311121.02</v>
      </c>
    </row>
    <row r="34" spans="1:17" x14ac:dyDescent="0.2">
      <c r="A34" s="1" t="str">
        <f t="shared" si="0"/>
        <v>2.3.9</v>
      </c>
      <c r="B34" s="17" t="s">
        <v>35</v>
      </c>
      <c r="C34" s="18">
        <v>55682387</v>
      </c>
      <c r="D34" s="18">
        <v>47733816.170000002</v>
      </c>
      <c r="E34" s="18">
        <v>424339.46</v>
      </c>
      <c r="F34" s="18">
        <v>4434933.0199999996</v>
      </c>
      <c r="G34" s="18">
        <v>1988951.95</v>
      </c>
      <c r="H34" s="18">
        <v>2246308.88</v>
      </c>
      <c r="I34" s="18">
        <v>2680358.9</v>
      </c>
      <c r="J34" s="18">
        <v>4757843.62</v>
      </c>
      <c r="K34" s="18">
        <v>1238154.3799999999</v>
      </c>
      <c r="L34" s="18">
        <v>2228901.9300000002</v>
      </c>
      <c r="M34" s="18">
        <v>6832326.8899999997</v>
      </c>
      <c r="N34" s="18">
        <v>3720592.98</v>
      </c>
      <c r="O34" s="18">
        <v>3942830.5</v>
      </c>
      <c r="P34" s="18">
        <v>1768285.74</v>
      </c>
      <c r="Q34" s="16">
        <f t="shared" si="4"/>
        <v>36263828.25</v>
      </c>
    </row>
    <row r="35" spans="1:17" x14ac:dyDescent="0.2">
      <c r="A35" s="1" t="str">
        <f t="shared" si="0"/>
        <v>2.4</v>
      </c>
      <c r="B35" s="15" t="s">
        <v>36</v>
      </c>
      <c r="C35" s="16">
        <f t="shared" ref="C35:J35" si="13">SUM(C36:C43)</f>
        <v>200000000</v>
      </c>
      <c r="D35" s="16">
        <f t="shared" si="13"/>
        <v>163401578.97</v>
      </c>
      <c r="E35" s="16">
        <f t="shared" si="13"/>
        <v>4809687.5</v>
      </c>
      <c r="F35" s="16">
        <f t="shared" si="13"/>
        <v>19490250</v>
      </c>
      <c r="G35" s="16">
        <f t="shared" si="13"/>
        <v>14068375</v>
      </c>
      <c r="H35" s="16">
        <f t="shared" si="13"/>
        <v>10110500</v>
      </c>
      <c r="I35" s="16">
        <f t="shared" si="13"/>
        <v>11442000</v>
      </c>
      <c r="J35" s="16">
        <f t="shared" si="13"/>
        <v>11448062.5</v>
      </c>
      <c r="K35" s="16">
        <f t="shared" ref="K35:M35" si="14">SUM(K36:K43)</f>
        <v>11566437.5</v>
      </c>
      <c r="L35" s="16">
        <f t="shared" si="14"/>
        <v>11737000</v>
      </c>
      <c r="M35" s="16">
        <f t="shared" si="14"/>
        <v>6045250</v>
      </c>
      <c r="N35" s="16">
        <f t="shared" ref="N35:O35" si="15">SUM(N36:N43)</f>
        <v>24758562.5</v>
      </c>
      <c r="O35" s="16">
        <f t="shared" si="15"/>
        <v>11681625</v>
      </c>
      <c r="P35" s="16">
        <f t="shared" ref="P35" si="16">SUM(P36:P43)</f>
        <v>16239125</v>
      </c>
      <c r="Q35" s="16">
        <f t="shared" si="4"/>
        <v>153396875</v>
      </c>
    </row>
    <row r="36" spans="1:17" x14ac:dyDescent="0.2">
      <c r="A36" s="1" t="str">
        <f t="shared" si="0"/>
        <v>2.4.1</v>
      </c>
      <c r="B36" s="17" t="s">
        <v>75</v>
      </c>
      <c r="C36" s="18">
        <v>200000000</v>
      </c>
      <c r="D36" s="18">
        <v>151014578.97</v>
      </c>
      <c r="E36" s="18">
        <v>4809687.5</v>
      </c>
      <c r="F36" s="18">
        <v>19490250</v>
      </c>
      <c r="G36" s="18">
        <v>14068375</v>
      </c>
      <c r="H36" s="18">
        <v>10110500</v>
      </c>
      <c r="I36" s="18">
        <v>11442000</v>
      </c>
      <c r="J36" s="18">
        <v>11448062.5</v>
      </c>
      <c r="K36" s="18">
        <v>11566437.5</v>
      </c>
      <c r="L36" s="18">
        <v>11737000</v>
      </c>
      <c r="M36" s="18">
        <v>6045250</v>
      </c>
      <c r="N36" s="18">
        <v>16987062.5</v>
      </c>
      <c r="O36" s="18">
        <v>11681625</v>
      </c>
      <c r="P36" s="18">
        <v>11733125</v>
      </c>
      <c r="Q36" s="16">
        <f t="shared" si="4"/>
        <v>141119375</v>
      </c>
    </row>
    <row r="37" spans="1:17" ht="22.5" x14ac:dyDescent="0.2">
      <c r="A37" s="1" t="str">
        <f t="shared" si="0"/>
        <v>2.4.2</v>
      </c>
      <c r="B37" s="17" t="s">
        <v>76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6">
        <f t="shared" si="4"/>
        <v>0</v>
      </c>
    </row>
    <row r="38" spans="1:17" ht="22.5" x14ac:dyDescent="0.2">
      <c r="A38" s="1" t="str">
        <f t="shared" si="0"/>
        <v>2.4.3</v>
      </c>
      <c r="B38" s="17" t="s">
        <v>77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6">
        <f t="shared" si="4"/>
        <v>0</v>
      </c>
    </row>
    <row r="39" spans="1:17" ht="22.5" x14ac:dyDescent="0.2">
      <c r="A39" s="1" t="str">
        <f t="shared" si="0"/>
        <v>2.4.4</v>
      </c>
      <c r="B39" s="17" t="s">
        <v>78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6">
        <f t="shared" si="4"/>
        <v>0</v>
      </c>
    </row>
    <row r="40" spans="1:17" ht="22.5" x14ac:dyDescent="0.2">
      <c r="A40" s="1" t="str">
        <f t="shared" si="0"/>
        <v>2.4.5</v>
      </c>
      <c r="B40" s="17" t="s">
        <v>79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6">
        <f t="shared" si="4"/>
        <v>0</v>
      </c>
    </row>
    <row r="41" spans="1:17" x14ac:dyDescent="0.2">
      <c r="A41" s="1" t="str">
        <f t="shared" si="0"/>
        <v>2.4.6</v>
      </c>
      <c r="B41" s="17" t="s">
        <v>80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6">
        <f t="shared" si="4"/>
        <v>0</v>
      </c>
    </row>
    <row r="42" spans="1:17" x14ac:dyDescent="0.2">
      <c r="A42" s="1" t="str">
        <f t="shared" si="0"/>
        <v>2.4.7</v>
      </c>
      <c r="B42" s="17" t="s">
        <v>81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6">
        <f t="shared" si="4"/>
        <v>0</v>
      </c>
    </row>
    <row r="43" spans="1:17" ht="22.5" x14ac:dyDescent="0.2">
      <c r="A43" s="1" t="str">
        <f t="shared" si="0"/>
        <v>2.4.9</v>
      </c>
      <c r="B43" s="17" t="s">
        <v>82</v>
      </c>
      <c r="C43" s="18">
        <v>0</v>
      </c>
      <c r="D43" s="18">
        <v>12387000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7771500</v>
      </c>
      <c r="O43" s="18">
        <v>0</v>
      </c>
      <c r="P43" s="18">
        <v>4506000</v>
      </c>
      <c r="Q43" s="16">
        <f t="shared" si="4"/>
        <v>12277500</v>
      </c>
    </row>
    <row r="44" spans="1:17" x14ac:dyDescent="0.2">
      <c r="A44" s="1" t="str">
        <f t="shared" si="0"/>
        <v>2.5</v>
      </c>
      <c r="B44" s="15" t="s">
        <v>37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f t="shared" si="4"/>
        <v>0</v>
      </c>
    </row>
    <row r="45" spans="1:17" x14ac:dyDescent="0.2">
      <c r="A45" s="1" t="str">
        <f t="shared" si="0"/>
        <v>2.5.1</v>
      </c>
      <c r="B45" s="17" t="s">
        <v>83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6">
        <f t="shared" si="4"/>
        <v>0</v>
      </c>
    </row>
    <row r="46" spans="1:17" ht="22.5" x14ac:dyDescent="0.2">
      <c r="A46" s="1" t="str">
        <f t="shared" si="0"/>
        <v>2.5.2</v>
      </c>
      <c r="B46" s="17" t="s">
        <v>84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6">
        <f t="shared" si="4"/>
        <v>0</v>
      </c>
    </row>
    <row r="47" spans="1:17" ht="22.5" x14ac:dyDescent="0.2">
      <c r="A47" s="1" t="str">
        <f t="shared" si="0"/>
        <v>2.5.3</v>
      </c>
      <c r="B47" s="17" t="s">
        <v>85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6">
        <f t="shared" si="4"/>
        <v>0</v>
      </c>
    </row>
    <row r="48" spans="1:17" ht="22.5" x14ac:dyDescent="0.2">
      <c r="A48" s="1" t="str">
        <f t="shared" si="0"/>
        <v>2.5.4</v>
      </c>
      <c r="B48" s="17" t="s">
        <v>86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6">
        <f t="shared" si="4"/>
        <v>0</v>
      </c>
    </row>
    <row r="49" spans="1:17" x14ac:dyDescent="0.2">
      <c r="A49" s="1" t="str">
        <f t="shared" si="0"/>
        <v>2.5.6</v>
      </c>
      <c r="B49" s="17" t="s">
        <v>87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6">
        <f t="shared" si="4"/>
        <v>0</v>
      </c>
    </row>
    <row r="50" spans="1:17" ht="22.5" x14ac:dyDescent="0.2">
      <c r="A50" s="1" t="str">
        <f t="shared" si="0"/>
        <v>2.5.9</v>
      </c>
      <c r="B50" s="17" t="s">
        <v>88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6">
        <f t="shared" si="4"/>
        <v>0</v>
      </c>
    </row>
    <row r="51" spans="1:17" x14ac:dyDescent="0.2">
      <c r="A51" s="1" t="str">
        <f t="shared" si="0"/>
        <v>2.6</v>
      </c>
      <c r="B51" s="15" t="s">
        <v>38</v>
      </c>
      <c r="C51" s="16">
        <f t="shared" ref="C51:J51" si="17">SUM(C52:C60)</f>
        <v>99028558</v>
      </c>
      <c r="D51" s="16">
        <f t="shared" si="17"/>
        <v>225116341.17999998</v>
      </c>
      <c r="E51" s="16">
        <f t="shared" si="17"/>
        <v>0</v>
      </c>
      <c r="F51" s="16">
        <f t="shared" si="17"/>
        <v>6849647.5800000001</v>
      </c>
      <c r="G51" s="16">
        <f t="shared" si="17"/>
        <v>33448438.109999999</v>
      </c>
      <c r="H51" s="16">
        <f t="shared" si="17"/>
        <v>75151316.679999992</v>
      </c>
      <c r="I51" s="16">
        <f t="shared" si="17"/>
        <v>685502.13</v>
      </c>
      <c r="J51" s="16">
        <f t="shared" si="17"/>
        <v>28464104.489999998</v>
      </c>
      <c r="K51" s="16">
        <f t="shared" ref="K51:M51" si="18">SUM(K52:K60)</f>
        <v>8811621.6699999999</v>
      </c>
      <c r="L51" s="16">
        <f t="shared" si="18"/>
        <v>5167256.34</v>
      </c>
      <c r="M51" s="16">
        <f t="shared" si="18"/>
        <v>207318.66</v>
      </c>
      <c r="N51" s="16">
        <f t="shared" ref="N51:O51" si="19">SUM(N52:N60)</f>
        <v>4285426.41</v>
      </c>
      <c r="O51" s="16">
        <f t="shared" si="19"/>
        <v>6034352.5099999998</v>
      </c>
      <c r="P51" s="16">
        <f t="shared" ref="P51" si="20">SUM(P52:P60)</f>
        <v>30264252.010000002</v>
      </c>
      <c r="Q51" s="16">
        <f t="shared" si="4"/>
        <v>199369236.58999994</v>
      </c>
    </row>
    <row r="52" spans="1:17" x14ac:dyDescent="0.2">
      <c r="A52" s="1" t="str">
        <f t="shared" si="0"/>
        <v>2.6.1</v>
      </c>
      <c r="B52" s="17" t="s">
        <v>39</v>
      </c>
      <c r="C52" s="18">
        <v>66785232</v>
      </c>
      <c r="D52" s="18">
        <v>168946295.25999999</v>
      </c>
      <c r="E52" s="18">
        <v>0</v>
      </c>
      <c r="F52" s="18">
        <v>5527709.1100000003</v>
      </c>
      <c r="G52" s="18">
        <v>32464938.09</v>
      </c>
      <c r="H52" s="18">
        <v>74430042.329999998</v>
      </c>
      <c r="I52" s="18">
        <v>0</v>
      </c>
      <c r="J52" s="18">
        <v>28392977.739999998</v>
      </c>
      <c r="K52" s="18">
        <v>318600</v>
      </c>
      <c r="L52" s="18">
        <v>4390907.6500000004</v>
      </c>
      <c r="M52" s="18">
        <v>128006.64</v>
      </c>
      <c r="N52" s="18">
        <v>0</v>
      </c>
      <c r="O52" s="18">
        <v>4538074.43</v>
      </c>
      <c r="P52" s="18">
        <v>9988373.1899999995</v>
      </c>
      <c r="Q52" s="16">
        <f t="shared" si="4"/>
        <v>160179629.18000001</v>
      </c>
    </row>
    <row r="53" spans="1:17" ht="22.5" x14ac:dyDescent="0.2">
      <c r="A53" s="1" t="str">
        <f t="shared" si="0"/>
        <v>2.6.2</v>
      </c>
      <c r="B53" s="17" t="s">
        <v>89</v>
      </c>
      <c r="C53" s="18">
        <v>2012326</v>
      </c>
      <c r="D53" s="18">
        <v>3380326.01</v>
      </c>
      <c r="E53" s="18">
        <v>0</v>
      </c>
      <c r="F53" s="18">
        <v>32525</v>
      </c>
      <c r="G53" s="18">
        <v>0</v>
      </c>
      <c r="H53" s="18">
        <v>0</v>
      </c>
      <c r="I53" s="18">
        <v>121350.01</v>
      </c>
      <c r="J53" s="18">
        <v>-12600.01</v>
      </c>
      <c r="K53" s="18">
        <v>0</v>
      </c>
      <c r="L53" s="18">
        <v>427210.76</v>
      </c>
      <c r="M53" s="18">
        <v>0</v>
      </c>
      <c r="N53" s="18">
        <v>0</v>
      </c>
      <c r="O53" s="18">
        <v>0</v>
      </c>
      <c r="P53" s="18">
        <v>2962909.2</v>
      </c>
      <c r="Q53" s="16">
        <f t="shared" si="4"/>
        <v>3531394.96</v>
      </c>
    </row>
    <row r="54" spans="1:17" x14ac:dyDescent="0.2">
      <c r="A54" s="1" t="str">
        <f t="shared" si="0"/>
        <v>2.6.3</v>
      </c>
      <c r="B54" s="17" t="s">
        <v>40</v>
      </c>
      <c r="C54" s="18">
        <v>5100000</v>
      </c>
      <c r="D54" s="18">
        <v>1000000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6">
        <f t="shared" si="4"/>
        <v>0</v>
      </c>
    </row>
    <row r="55" spans="1:17" ht="22.5" x14ac:dyDescent="0.2">
      <c r="A55" s="1" t="str">
        <f t="shared" si="0"/>
        <v>2.6.4</v>
      </c>
      <c r="B55" s="17" t="s">
        <v>41</v>
      </c>
      <c r="C55" s="18">
        <v>14850000</v>
      </c>
      <c r="D55" s="18">
        <v>2951000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2916885</v>
      </c>
      <c r="O55" s="18">
        <v>0</v>
      </c>
      <c r="P55" s="18">
        <v>0</v>
      </c>
      <c r="Q55" s="16">
        <f t="shared" si="4"/>
        <v>2916885</v>
      </c>
    </row>
    <row r="56" spans="1:17" x14ac:dyDescent="0.2">
      <c r="A56" s="1" t="str">
        <f t="shared" si="0"/>
        <v>2.6.5</v>
      </c>
      <c r="B56" s="17" t="s">
        <v>42</v>
      </c>
      <c r="C56" s="18">
        <v>7531000</v>
      </c>
      <c r="D56" s="18">
        <v>43671119.899999999</v>
      </c>
      <c r="E56" s="18">
        <v>0</v>
      </c>
      <c r="F56" s="18">
        <v>1206813.47</v>
      </c>
      <c r="G56" s="18">
        <v>983500.02</v>
      </c>
      <c r="H56" s="18">
        <v>721274.35</v>
      </c>
      <c r="I56" s="18">
        <v>564152.12</v>
      </c>
      <c r="J56" s="18">
        <v>27558.76</v>
      </c>
      <c r="K56" s="18">
        <v>3546461.67</v>
      </c>
      <c r="L56" s="18">
        <v>349137.93</v>
      </c>
      <c r="M56" s="21">
        <v>79312.02</v>
      </c>
      <c r="N56" s="21">
        <v>1368541.41</v>
      </c>
      <c r="O56" s="21">
        <v>1496278.08</v>
      </c>
      <c r="P56" s="21">
        <v>17312969.620000001</v>
      </c>
      <c r="Q56" s="16">
        <f t="shared" si="4"/>
        <v>27655999.450000003</v>
      </c>
    </row>
    <row r="57" spans="1:17" x14ac:dyDescent="0.2">
      <c r="A57" s="1" t="str">
        <f t="shared" si="0"/>
        <v>2.6.6</v>
      </c>
      <c r="B57" s="17" t="s">
        <v>43</v>
      </c>
      <c r="C57" s="18">
        <v>500000</v>
      </c>
      <c r="D57" s="18">
        <v>4902600</v>
      </c>
      <c r="E57" s="18">
        <v>0</v>
      </c>
      <c r="F57" s="18">
        <v>82600</v>
      </c>
      <c r="G57" s="18">
        <v>0</v>
      </c>
      <c r="H57" s="18">
        <v>0</v>
      </c>
      <c r="I57" s="18">
        <v>0</v>
      </c>
      <c r="J57" s="18">
        <v>56168</v>
      </c>
      <c r="K57" s="18">
        <v>4720000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6">
        <f t="shared" si="4"/>
        <v>4858768</v>
      </c>
    </row>
    <row r="58" spans="1:17" x14ac:dyDescent="0.2">
      <c r="A58" s="1" t="str">
        <f t="shared" si="0"/>
        <v>2.6.7</v>
      </c>
      <c r="B58" s="17" t="s">
        <v>90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6">
        <f t="shared" si="4"/>
        <v>0</v>
      </c>
    </row>
    <row r="59" spans="1:17" x14ac:dyDescent="0.2">
      <c r="A59" s="1" t="str">
        <f t="shared" si="0"/>
        <v>2.6.8</v>
      </c>
      <c r="B59" s="17" t="s">
        <v>44</v>
      </c>
      <c r="C59" s="18">
        <v>2250000</v>
      </c>
      <c r="D59" s="18">
        <v>265000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226560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6">
        <f t="shared" si="4"/>
        <v>226560</v>
      </c>
    </row>
    <row r="60" spans="1:17" ht="22.5" x14ac:dyDescent="0.2">
      <c r="A60" s="1" t="str">
        <f t="shared" si="0"/>
        <v>2.6.9</v>
      </c>
      <c r="B60" s="17" t="s">
        <v>45</v>
      </c>
      <c r="C60" s="18">
        <v>0</v>
      </c>
      <c r="D60" s="18">
        <v>0.01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6">
        <f t="shared" si="4"/>
        <v>0</v>
      </c>
    </row>
    <row r="61" spans="1:17" x14ac:dyDescent="0.2">
      <c r="A61" s="1" t="str">
        <f t="shared" si="0"/>
        <v>2.7</v>
      </c>
      <c r="B61" s="15" t="s">
        <v>46</v>
      </c>
      <c r="C61" s="16">
        <f>SUM(C62:C65)</f>
        <v>50000000</v>
      </c>
      <c r="D61" s="16">
        <f>SUM(D62:D65)</f>
        <v>11652148.65</v>
      </c>
      <c r="E61" s="16">
        <f t="shared" ref="E61:F61" si="21">SUM(E62:E65)</f>
        <v>0</v>
      </c>
      <c r="F61" s="16">
        <f t="shared" si="21"/>
        <v>0</v>
      </c>
      <c r="G61" s="16">
        <v>0</v>
      </c>
      <c r="H61" s="16">
        <f>SUM(H62:H65)</f>
        <v>1850203.78</v>
      </c>
      <c r="I61" s="16">
        <v>0</v>
      </c>
      <c r="J61" s="16">
        <v>0</v>
      </c>
      <c r="K61" s="16">
        <v>0</v>
      </c>
      <c r="L61" s="16">
        <f>SUM(L62:L65)</f>
        <v>7884261.8700000001</v>
      </c>
      <c r="M61" s="16">
        <f>SUM(M62:M65)</f>
        <v>-686265.54</v>
      </c>
      <c r="N61" s="16">
        <f>SUM(N62:N65)</f>
        <v>0</v>
      </c>
      <c r="O61" s="16">
        <f>SUM(O62:O65)</f>
        <v>0</v>
      </c>
      <c r="P61" s="16">
        <f>SUM(P62:P65)</f>
        <v>2401129.77</v>
      </c>
      <c r="Q61" s="16">
        <f>SUM(E61:P61)</f>
        <v>11449329.879999999</v>
      </c>
    </row>
    <row r="62" spans="1:17" x14ac:dyDescent="0.2">
      <c r="A62" s="1" t="str">
        <f t="shared" si="0"/>
        <v>2.7.1</v>
      </c>
      <c r="B62" s="17" t="s">
        <v>47</v>
      </c>
      <c r="C62" s="18">
        <v>50000000</v>
      </c>
      <c r="D62" s="18">
        <v>11652148.65</v>
      </c>
      <c r="E62" s="18">
        <v>0</v>
      </c>
      <c r="F62" s="18">
        <v>0</v>
      </c>
      <c r="G62" s="18">
        <v>0</v>
      </c>
      <c r="H62" s="18">
        <v>1850203.78</v>
      </c>
      <c r="I62" s="18">
        <v>0</v>
      </c>
      <c r="J62" s="18">
        <v>0</v>
      </c>
      <c r="K62" s="18">
        <v>0</v>
      </c>
      <c r="L62" s="18">
        <v>7884261.8700000001</v>
      </c>
      <c r="M62" s="18">
        <v>-686265.54</v>
      </c>
      <c r="N62" s="18">
        <v>0</v>
      </c>
      <c r="O62" s="18">
        <v>0</v>
      </c>
      <c r="P62" s="18">
        <v>2401129.77</v>
      </c>
      <c r="Q62" s="16">
        <f>SUM(E62:P62)</f>
        <v>11449329.879999999</v>
      </c>
    </row>
    <row r="63" spans="1:17" x14ac:dyDescent="0.2">
      <c r="A63" s="1" t="str">
        <f t="shared" si="0"/>
        <v>2.7.2</v>
      </c>
      <c r="B63" s="17" t="s">
        <v>48</v>
      </c>
      <c r="C63" s="18">
        <v>0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6">
        <f t="shared" ref="Q42:Q73" si="22">SUM(E63:O63)</f>
        <v>0</v>
      </c>
    </row>
    <row r="64" spans="1:17" x14ac:dyDescent="0.2">
      <c r="A64" s="1" t="str">
        <f t="shared" si="0"/>
        <v>2.7.3</v>
      </c>
      <c r="B64" s="17" t="s">
        <v>49</v>
      </c>
      <c r="C64" s="18">
        <v>0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6">
        <f t="shared" si="22"/>
        <v>0</v>
      </c>
    </row>
    <row r="65" spans="1:17" ht="22.5" x14ac:dyDescent="0.2">
      <c r="A65" s="1" t="str">
        <f t="shared" si="0"/>
        <v>2.7.4</v>
      </c>
      <c r="B65" s="17" t="s">
        <v>50</v>
      </c>
      <c r="C65" s="18">
        <v>0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6">
        <f t="shared" si="22"/>
        <v>0</v>
      </c>
    </row>
    <row r="66" spans="1:17" ht="22.5" x14ac:dyDescent="0.2">
      <c r="A66" s="1" t="str">
        <f t="shared" si="0"/>
        <v>2.8</v>
      </c>
      <c r="B66" s="15" t="s">
        <v>51</v>
      </c>
      <c r="C66" s="16">
        <f>SUM(C67:C68)</f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f t="shared" si="22"/>
        <v>0</v>
      </c>
    </row>
    <row r="67" spans="1:17" x14ac:dyDescent="0.2">
      <c r="A67" s="1" t="str">
        <f t="shared" si="0"/>
        <v>2.8.1</v>
      </c>
      <c r="B67" s="17" t="s">
        <v>52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  <c r="Q67" s="16">
        <f t="shared" si="22"/>
        <v>0</v>
      </c>
    </row>
    <row r="68" spans="1:17" ht="22.5" x14ac:dyDescent="0.2">
      <c r="A68" s="1" t="str">
        <f t="shared" si="0"/>
        <v>2.8.2</v>
      </c>
      <c r="B68" s="17" t="s">
        <v>53</v>
      </c>
      <c r="C68" s="18">
        <v>0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  <c r="Q68" s="16">
        <f t="shared" si="22"/>
        <v>0</v>
      </c>
    </row>
    <row r="69" spans="1:17" x14ac:dyDescent="0.2">
      <c r="A69" s="1" t="str">
        <f t="shared" si="0"/>
        <v>2.9</v>
      </c>
      <c r="B69" s="15" t="s">
        <v>54</v>
      </c>
      <c r="C69" s="16">
        <f>SUM(C70:C72)</f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f t="shared" si="22"/>
        <v>0</v>
      </c>
    </row>
    <row r="70" spans="1:17" x14ac:dyDescent="0.2">
      <c r="A70" s="1" t="str">
        <f t="shared" si="0"/>
        <v>2.9.1</v>
      </c>
      <c r="B70" s="17" t="s">
        <v>55</v>
      </c>
      <c r="C70" s="18">
        <v>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6">
        <f t="shared" si="22"/>
        <v>0</v>
      </c>
    </row>
    <row r="71" spans="1:17" x14ac:dyDescent="0.2">
      <c r="A71" s="1" t="str">
        <f t="shared" si="0"/>
        <v>2.9.2</v>
      </c>
      <c r="B71" s="17" t="s">
        <v>56</v>
      </c>
      <c r="C71" s="18">
        <v>0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  <c r="Q71" s="16">
        <f t="shared" si="22"/>
        <v>0</v>
      </c>
    </row>
    <row r="72" spans="1:17" ht="22.5" x14ac:dyDescent="0.2">
      <c r="A72" s="1" t="str">
        <f t="shared" si="0"/>
        <v>2.9.4</v>
      </c>
      <c r="B72" s="17" t="s">
        <v>57</v>
      </c>
      <c r="C72" s="18">
        <v>0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  <c r="Q72" s="16">
        <f t="shared" si="22"/>
        <v>0</v>
      </c>
    </row>
    <row r="73" spans="1:17" x14ac:dyDescent="0.2">
      <c r="A73" s="1" t="str">
        <f t="shared" si="0"/>
        <v>4</v>
      </c>
      <c r="B73" s="15" t="s">
        <v>58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f t="shared" si="22"/>
        <v>0</v>
      </c>
    </row>
    <row r="74" spans="1:17" x14ac:dyDescent="0.2">
      <c r="A74" s="1" t="str">
        <f t="shared" ref="A74:A81" si="23">+TRIM(MID(B74,1,FIND("-",B74,1)-1))</f>
        <v>4.1</v>
      </c>
      <c r="B74" s="15" t="s">
        <v>59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f t="shared" ref="Q74:Q81" si="24">SUM(E74:O74)</f>
        <v>0</v>
      </c>
    </row>
    <row r="75" spans="1:17" x14ac:dyDescent="0.2">
      <c r="A75" s="1" t="str">
        <f t="shared" si="23"/>
        <v>4.1.1</v>
      </c>
      <c r="B75" s="17" t="s">
        <v>60</v>
      </c>
      <c r="C75" s="18">
        <v>0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18">
        <v>0</v>
      </c>
      <c r="O75" s="18">
        <v>0</v>
      </c>
      <c r="P75" s="18">
        <v>0</v>
      </c>
      <c r="Q75" s="16">
        <f t="shared" si="24"/>
        <v>0</v>
      </c>
    </row>
    <row r="76" spans="1:17" x14ac:dyDescent="0.2">
      <c r="A76" s="1" t="str">
        <f t="shared" si="23"/>
        <v>4.1.2</v>
      </c>
      <c r="B76" s="17" t="s">
        <v>61</v>
      </c>
      <c r="C76" s="18">
        <v>0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  <c r="Q76" s="16">
        <f t="shared" si="24"/>
        <v>0</v>
      </c>
    </row>
    <row r="77" spans="1:17" x14ac:dyDescent="0.2">
      <c r="A77" s="1" t="str">
        <f t="shared" si="23"/>
        <v>4.2</v>
      </c>
      <c r="B77" s="15" t="s">
        <v>62</v>
      </c>
      <c r="C77" s="16">
        <v>0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f t="shared" si="24"/>
        <v>0</v>
      </c>
    </row>
    <row r="78" spans="1:17" x14ac:dyDescent="0.2">
      <c r="A78" s="1" t="str">
        <f t="shared" si="23"/>
        <v>4.2.1</v>
      </c>
      <c r="B78" s="17" t="s">
        <v>63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  <c r="Q78" s="16">
        <f t="shared" si="24"/>
        <v>0</v>
      </c>
    </row>
    <row r="79" spans="1:17" x14ac:dyDescent="0.2">
      <c r="A79" s="1" t="str">
        <f t="shared" si="23"/>
        <v>4.2.2</v>
      </c>
      <c r="B79" s="17" t="s">
        <v>64</v>
      </c>
      <c r="C79" s="18"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  <c r="Q79" s="16">
        <f t="shared" si="24"/>
        <v>0</v>
      </c>
    </row>
    <row r="80" spans="1:17" x14ac:dyDescent="0.2">
      <c r="A80" s="1" t="str">
        <f t="shared" si="23"/>
        <v>4.3</v>
      </c>
      <c r="B80" s="15" t="s">
        <v>65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f t="shared" si="24"/>
        <v>0</v>
      </c>
    </row>
    <row r="81" spans="1:17" x14ac:dyDescent="0.2">
      <c r="A81" s="1" t="str">
        <f t="shared" si="23"/>
        <v>4.3.5</v>
      </c>
      <c r="B81" s="17" t="s">
        <v>66</v>
      </c>
      <c r="C81" s="18">
        <v>0</v>
      </c>
      <c r="D81" s="18">
        <v>0</v>
      </c>
      <c r="E81" s="34">
        <v>0</v>
      </c>
      <c r="F81" s="18">
        <v>0</v>
      </c>
      <c r="G81" s="34">
        <v>0</v>
      </c>
      <c r="H81" s="34">
        <v>0</v>
      </c>
      <c r="I81" s="18">
        <v>0</v>
      </c>
      <c r="J81" s="18">
        <v>0</v>
      </c>
      <c r="K81" s="18">
        <v>0</v>
      </c>
      <c r="L81" s="34">
        <v>0</v>
      </c>
      <c r="M81" s="34">
        <v>0</v>
      </c>
      <c r="N81" s="34">
        <v>0</v>
      </c>
      <c r="O81" s="18">
        <v>0</v>
      </c>
      <c r="P81" s="18">
        <v>0</v>
      </c>
      <c r="Q81" s="16">
        <f t="shared" si="24"/>
        <v>0</v>
      </c>
    </row>
    <row r="82" spans="1:17" x14ac:dyDescent="0.2">
      <c r="B82" s="22" t="s">
        <v>91</v>
      </c>
      <c r="C82" s="23">
        <f>+C10+C16+C26+C35+C51+C61</f>
        <v>2948228959</v>
      </c>
      <c r="D82" s="23">
        <f t="shared" ref="D82" si="25">+D10+D16+D26+D35+D51+D61</f>
        <v>2778228958.9999995</v>
      </c>
      <c r="E82" s="23">
        <f>+E10+E16+E26+E35+E51+E61</f>
        <v>107882413.75</v>
      </c>
      <c r="F82" s="23">
        <f t="shared" ref="F82:P82" si="26">+F10+F16+F26+F35+F51+F61</f>
        <v>176042886.76000002</v>
      </c>
      <c r="G82" s="23">
        <f t="shared" si="26"/>
        <v>187029987.13</v>
      </c>
      <c r="H82" s="23">
        <f t="shared" ref="H82" si="27">+H10+H16+H26+H35+H51+H61</f>
        <v>215170410.37999997</v>
      </c>
      <c r="I82" s="23">
        <f t="shared" si="26"/>
        <v>177772689.38</v>
      </c>
      <c r="J82" s="23">
        <f t="shared" si="26"/>
        <v>224525789.47000003</v>
      </c>
      <c r="K82" s="23">
        <f t="shared" si="26"/>
        <v>237463616.44999999</v>
      </c>
      <c r="L82" s="23">
        <f t="shared" si="26"/>
        <v>173703598.67000002</v>
      </c>
      <c r="M82" s="23">
        <f t="shared" si="26"/>
        <v>192632412.81</v>
      </c>
      <c r="N82" s="23">
        <f t="shared" si="26"/>
        <v>210060059.68000001</v>
      </c>
      <c r="O82" s="23">
        <f t="shared" si="26"/>
        <v>341451204.47999996</v>
      </c>
      <c r="P82" s="23">
        <f t="shared" si="26"/>
        <v>358459936.22999996</v>
      </c>
      <c r="Q82" s="23">
        <f>+Q10+Q16+Q26+Q35+Q51+Q61</f>
        <v>2602195005.1900001</v>
      </c>
    </row>
    <row r="83" spans="1:17" x14ac:dyDescent="0.2">
      <c r="B83" s="6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B84" s="9" t="s">
        <v>93</v>
      </c>
      <c r="D84" s="3"/>
      <c r="I84" s="10"/>
      <c r="Q84" s="10"/>
    </row>
    <row r="85" spans="1:17" x14ac:dyDescent="0.2">
      <c r="B85" s="7" t="s">
        <v>94</v>
      </c>
      <c r="D85" s="3"/>
      <c r="I85" s="10"/>
      <c r="Q85" s="10"/>
    </row>
    <row r="86" spans="1:17" x14ac:dyDescent="0.2">
      <c r="B86" s="7" t="s">
        <v>98</v>
      </c>
      <c r="D86" s="3"/>
      <c r="I86" s="10"/>
      <c r="Q86" s="10"/>
    </row>
    <row r="87" spans="1:17" x14ac:dyDescent="0.2">
      <c r="B87" s="7" t="s">
        <v>97</v>
      </c>
      <c r="D87" s="3"/>
      <c r="I87" s="10"/>
      <c r="Q87" s="10"/>
    </row>
    <row r="88" spans="1:17" x14ac:dyDescent="0.2">
      <c r="B88" s="7" t="s">
        <v>99</v>
      </c>
      <c r="D88" s="3"/>
      <c r="I88" s="10"/>
      <c r="K88" s="1"/>
      <c r="L88" s="1"/>
      <c r="Q88" s="10"/>
    </row>
    <row r="89" spans="1:17" x14ac:dyDescent="0.2">
      <c r="B89" s="7" t="s">
        <v>95</v>
      </c>
      <c r="D89" s="3"/>
      <c r="I89" s="1"/>
      <c r="Q89" s="10"/>
    </row>
    <row r="90" spans="1:17" x14ac:dyDescent="0.2">
      <c r="B90" s="7" t="s">
        <v>96</v>
      </c>
      <c r="D90" s="3"/>
      <c r="I90" s="1"/>
      <c r="Q90" s="10"/>
    </row>
    <row r="91" spans="1:17" ht="14.25" x14ac:dyDescent="0.2">
      <c r="B91" s="13" t="s">
        <v>100</v>
      </c>
      <c r="D91" s="3"/>
      <c r="I91" s="1"/>
      <c r="Q91" s="10"/>
    </row>
    <row r="92" spans="1:17" ht="14.25" x14ac:dyDescent="0.2">
      <c r="B92" s="14" t="s">
        <v>101</v>
      </c>
      <c r="D92" s="3"/>
      <c r="I92" s="1"/>
      <c r="Q92" s="10"/>
    </row>
    <row r="93" spans="1:17" ht="30.75" customHeight="1" x14ac:dyDescent="0.2">
      <c r="B93" s="32" t="s">
        <v>102</v>
      </c>
      <c r="C93" s="32"/>
      <c r="D93" s="32"/>
      <c r="E93" s="32"/>
      <c r="F93" s="32"/>
      <c r="G93" s="32"/>
      <c r="H93" s="32"/>
      <c r="I93" s="24"/>
      <c r="J93" s="24"/>
      <c r="K93" s="24"/>
      <c r="L93" s="24"/>
      <c r="M93" s="24"/>
      <c r="N93" s="24"/>
      <c r="O93" s="24"/>
      <c r="P93" s="24"/>
      <c r="Q93" s="24"/>
    </row>
    <row r="94" spans="1:17" ht="9" customHeight="1" x14ac:dyDescent="0.2">
      <c r="B94" s="7"/>
      <c r="D94" s="3"/>
      <c r="I94" s="1"/>
      <c r="Q94" s="10"/>
    </row>
    <row r="95" spans="1:17" x14ac:dyDescent="0.2">
      <c r="B95" s="7"/>
      <c r="D95" s="3"/>
      <c r="I95" s="1"/>
      <c r="Q95" s="10"/>
    </row>
    <row r="96" spans="1:17" x14ac:dyDescent="0.2">
      <c r="B96" s="7"/>
      <c r="D96" s="3"/>
      <c r="I96" s="1"/>
      <c r="Q96" s="10"/>
    </row>
    <row r="97" spans="2:17" x14ac:dyDescent="0.2">
      <c r="B97" s="7"/>
      <c r="D97" s="3"/>
      <c r="I97" s="1"/>
      <c r="Q97" s="10"/>
    </row>
    <row r="98" spans="2:17" x14ac:dyDescent="0.2">
      <c r="B98" s="7"/>
      <c r="D98" s="3"/>
      <c r="I98" s="10"/>
      <c r="Q98" s="10"/>
    </row>
    <row r="99" spans="2:17" ht="20.25" customHeight="1" x14ac:dyDescent="0.2">
      <c r="B99" s="26" t="s">
        <v>106</v>
      </c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</row>
    <row r="100" spans="2:17" x14ac:dyDescent="0.2">
      <c r="B100" s="27" t="s">
        <v>107</v>
      </c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</row>
    <row r="101" spans="2:17" x14ac:dyDescent="0.2">
      <c r="B101" s="27" t="s">
        <v>67</v>
      </c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</row>
    <row r="102" spans="2:17" ht="8.25" customHeight="1" x14ac:dyDescent="0.2">
      <c r="B102" s="7"/>
      <c r="Q102" s="8"/>
    </row>
    <row r="104" spans="2:17" x14ac:dyDescent="0.2">
      <c r="Q104" s="10"/>
    </row>
    <row r="106" spans="2:17" x14ac:dyDescent="0.2">
      <c r="B106" s="12"/>
      <c r="C106" s="1"/>
      <c r="D106" s="1"/>
      <c r="E106" s="4"/>
      <c r="Q106" s="10"/>
    </row>
    <row r="107" spans="2:17" x14ac:dyDescent="0.2">
      <c r="B107" s="12"/>
      <c r="C107" s="1"/>
      <c r="D107" s="1"/>
      <c r="E107" s="5"/>
    </row>
    <row r="108" spans="2:17" x14ac:dyDescent="0.2">
      <c r="B108" s="12"/>
      <c r="C108" s="1"/>
      <c r="D108" s="1"/>
      <c r="E108" s="1"/>
    </row>
    <row r="109" spans="2:17" x14ac:dyDescent="0.2">
      <c r="B109" s="12"/>
      <c r="C109" s="1"/>
      <c r="D109" s="1"/>
      <c r="E109" s="1"/>
    </row>
    <row r="110" spans="2:17" x14ac:dyDescent="0.2">
      <c r="B110" s="12"/>
      <c r="C110" s="1"/>
      <c r="D110" s="1"/>
      <c r="E110" s="1"/>
    </row>
    <row r="111" spans="2:17" x14ac:dyDescent="0.2">
      <c r="B111" s="12"/>
      <c r="C111" s="1"/>
      <c r="D111" s="1"/>
      <c r="E111" s="1"/>
    </row>
  </sheetData>
  <mergeCells count="25">
    <mergeCell ref="Q7:Q8"/>
    <mergeCell ref="N7:N8"/>
    <mergeCell ref="B1:Q1"/>
    <mergeCell ref="B2:Q2"/>
    <mergeCell ref="B3:Q3"/>
    <mergeCell ref="B4:Q4"/>
    <mergeCell ref="B5:Q5"/>
    <mergeCell ref="O7:O8"/>
    <mergeCell ref="P7:P8"/>
    <mergeCell ref="B99:Q99"/>
    <mergeCell ref="B100:Q100"/>
    <mergeCell ref="B101:Q101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B93:H93"/>
  </mergeCells>
  <pageMargins left="0.27559055118110237" right="0.27559055118110237" top="0.15748031496062992" bottom="0.19685039370078741" header="0.31496062992125984" footer="0.31496062992125984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P2 Presupuesto Aprobado-EJEC.</vt:lpstr>
      <vt:lpstr>Gráfico1</vt:lpstr>
      <vt:lpstr>'P2 Presupuesto Aprobado-EJEC.'!Área_de_impresión</vt:lpstr>
      <vt:lpstr>'P2 Presupuesto Aprobado-EJEC.'!Títulos_a_imprimir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Ronald Rodriguez</cp:lastModifiedBy>
  <cp:lastPrinted>2025-01-14T23:21:50Z</cp:lastPrinted>
  <dcterms:created xsi:type="dcterms:W3CDTF">2023-02-06T18:56:24Z</dcterms:created>
  <dcterms:modified xsi:type="dcterms:W3CDTF">2025-01-14T23:22:00Z</dcterms:modified>
</cp:coreProperties>
</file>