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tania Cordero\Desktop\"/>
    </mc:Choice>
  </mc:AlternateContent>
  <xr:revisionPtr revIDLastSave="0" documentId="8_{9E289DF6-CD72-4AC9-9F10-2F4223655C8A}" xr6:coauthVersionLast="47" xr6:coauthVersionMax="47" xr10:uidLastSave="{00000000-0000-0000-0000-000000000000}"/>
  <bookViews>
    <workbookView xWindow="-120" yWindow="-120" windowWidth="29040" windowHeight="15720" firstSheet="1" activeTab="1" xr2:uid="{8D74F9D1-EE0C-471B-B837-F05C5C4A1E46}"/>
  </bookViews>
  <sheets>
    <sheet name="Gráfico1" sheetId="10" r:id="rId1"/>
    <sheet name="P2 Presupuesto Aprobado-EJEC." sheetId="9" r:id="rId2"/>
  </sheets>
  <externalReferences>
    <externalReference r:id="rId3"/>
  </externalReferences>
  <definedNames>
    <definedName name="_xlnm.Print_Area" localSheetId="1">'P2 Presupuesto Aprobado-EJEC.'!$A$1:$Q$102</definedName>
    <definedName name="gerardito" localSheetId="1">[1]Plantilla!$A$7:$C$43</definedName>
    <definedName name="gerardito">#REF!</definedName>
    <definedName name="_xlnm.Print_Titles" localSheetId="1">'P2 Presupuesto Aprobado-EJEC.'!$1:$8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9" l="1"/>
  <c r="D16" i="9"/>
  <c r="D26" i="9"/>
  <c r="D24" i="9"/>
  <c r="L16" i="9"/>
  <c r="K10" i="9" l="1"/>
  <c r="C25" i="9"/>
  <c r="C24" i="9"/>
  <c r="Q60" i="9" l="1"/>
  <c r="Q59" i="9"/>
  <c r="Q58" i="9"/>
  <c r="Q57" i="9"/>
  <c r="Q56" i="9"/>
  <c r="Q55" i="9"/>
  <c r="Q54" i="9"/>
  <c r="Q53" i="9"/>
  <c r="Q52" i="9"/>
  <c r="Q50" i="9"/>
  <c r="Q49" i="9"/>
  <c r="Q48" i="9"/>
  <c r="Q47" i="9"/>
  <c r="Q46" i="9"/>
  <c r="Q45" i="9"/>
  <c r="Q44" i="9"/>
  <c r="Q43" i="9"/>
  <c r="Q42" i="9"/>
  <c r="Q41" i="9"/>
  <c r="Q40" i="9"/>
  <c r="Q39" i="9"/>
  <c r="Q38" i="9"/>
  <c r="Q37" i="9"/>
  <c r="Q36" i="9"/>
  <c r="Q34" i="9"/>
  <c r="Q33" i="9"/>
  <c r="Q32" i="9"/>
  <c r="Q31" i="9"/>
  <c r="Q30" i="9"/>
  <c r="Q29" i="9"/>
  <c r="Q28" i="9"/>
  <c r="Q27" i="9"/>
  <c r="Q25" i="9"/>
  <c r="Q24" i="9"/>
  <c r="Q23" i="9"/>
  <c r="Q22" i="9"/>
  <c r="Q21" i="9"/>
  <c r="Q20" i="9"/>
  <c r="Q19" i="9"/>
  <c r="Q18" i="9"/>
  <c r="Q17" i="9"/>
  <c r="Q15" i="9"/>
  <c r="Q14" i="9"/>
  <c r="Q13" i="9"/>
  <c r="Q12" i="9"/>
  <c r="Q11" i="9"/>
  <c r="Q62" i="9"/>
  <c r="P61" i="9"/>
  <c r="P51" i="9"/>
  <c r="P35" i="9"/>
  <c r="P26" i="9"/>
  <c r="P16" i="9"/>
  <c r="P10" i="9"/>
  <c r="D61" i="9"/>
  <c r="O61" i="9"/>
  <c r="O51" i="9"/>
  <c r="O35" i="9"/>
  <c r="O26" i="9"/>
  <c r="O16" i="9"/>
  <c r="O10" i="9"/>
  <c r="D35" i="9"/>
  <c r="N61" i="9"/>
  <c r="N51" i="9"/>
  <c r="N35" i="9"/>
  <c r="N26" i="9"/>
  <c r="N16" i="9"/>
  <c r="N10" i="9"/>
  <c r="M61" i="9"/>
  <c r="M51" i="9"/>
  <c r="M35" i="9"/>
  <c r="M26" i="9"/>
  <c r="M16" i="9"/>
  <c r="M10" i="9"/>
  <c r="C16" i="9"/>
  <c r="C10" i="9"/>
  <c r="D10" i="9"/>
  <c r="L61" i="9"/>
  <c r="L51" i="9"/>
  <c r="L35" i="9"/>
  <c r="L26" i="9"/>
  <c r="L10" i="9"/>
  <c r="K51" i="9"/>
  <c r="K35" i="9"/>
  <c r="K26" i="9"/>
  <c r="K16" i="9"/>
  <c r="H61" i="9"/>
  <c r="D51" i="9"/>
  <c r="E51" i="9"/>
  <c r="F51" i="9"/>
  <c r="G51" i="9"/>
  <c r="H51" i="9"/>
  <c r="I51" i="9"/>
  <c r="J51" i="9"/>
  <c r="Q61" i="9" l="1"/>
  <c r="Q51" i="9"/>
  <c r="J35" i="9"/>
  <c r="J26" i="9"/>
  <c r="J16" i="9"/>
  <c r="J10" i="9"/>
  <c r="Q81" i="9"/>
  <c r="Q80" i="9"/>
  <c r="Q79" i="9"/>
  <c r="Q78" i="9"/>
  <c r="Q77" i="9"/>
  <c r="Q76" i="9"/>
  <c r="Q75" i="9"/>
  <c r="Q74" i="9"/>
  <c r="Q73" i="9"/>
  <c r="Q72" i="9"/>
  <c r="Q71" i="9"/>
  <c r="Q70" i="9"/>
  <c r="Q69" i="9"/>
  <c r="Q68" i="9"/>
  <c r="Q67" i="9"/>
  <c r="Q66" i="9"/>
  <c r="Q65" i="9"/>
  <c r="Q64" i="9"/>
  <c r="Q63" i="9"/>
  <c r="I35" i="9"/>
  <c r="I26" i="9"/>
  <c r="I16" i="9"/>
  <c r="I10" i="9"/>
  <c r="H35" i="9"/>
  <c r="H26" i="9"/>
  <c r="H16" i="9"/>
  <c r="H10" i="9"/>
  <c r="C69" i="9"/>
  <c r="C66" i="9"/>
  <c r="C51" i="9"/>
  <c r="C35" i="9"/>
  <c r="C26" i="9"/>
  <c r="G35" i="9"/>
  <c r="F35" i="9"/>
  <c r="E35" i="9"/>
  <c r="G26" i="9"/>
  <c r="F26" i="9"/>
  <c r="E26" i="9"/>
  <c r="G16" i="9"/>
  <c r="F16" i="9"/>
  <c r="E16" i="9"/>
  <c r="G10" i="9"/>
  <c r="F10" i="9"/>
  <c r="E10" i="9"/>
  <c r="F61" i="9"/>
  <c r="Q35" i="9" l="1"/>
  <c r="Q26" i="9"/>
  <c r="Q16" i="9"/>
  <c r="Q10" i="9"/>
  <c r="E82" i="9"/>
  <c r="H82" i="9"/>
  <c r="C61" i="9"/>
  <c r="C82" i="9" l="1"/>
  <c r="A81" i="9"/>
  <c r="A80" i="9"/>
  <c r="A79" i="9"/>
  <c r="A78" i="9"/>
  <c r="A77" i="9"/>
  <c r="A76" i="9"/>
  <c r="A75" i="9"/>
  <c r="A74" i="9"/>
  <c r="A73" i="9"/>
  <c r="A72" i="9"/>
  <c r="A71" i="9"/>
  <c r="A70" i="9"/>
  <c r="A69" i="9"/>
  <c r="A68" i="9"/>
  <c r="A67" i="9"/>
  <c r="A66" i="9"/>
  <c r="A65" i="9"/>
  <c r="A64" i="9"/>
  <c r="A63" i="9"/>
  <c r="A62" i="9"/>
  <c r="E61" i="9"/>
  <c r="A61" i="9"/>
  <c r="A60" i="9"/>
  <c r="A59" i="9"/>
  <c r="A58" i="9"/>
  <c r="A57" i="9"/>
  <c r="A56" i="9"/>
  <c r="A55" i="9"/>
  <c r="A54" i="9"/>
  <c r="A53" i="9"/>
  <c r="A52" i="9"/>
  <c r="A51" i="9"/>
  <c r="A50" i="9"/>
  <c r="A49" i="9"/>
  <c r="A48" i="9"/>
  <c r="A47" i="9"/>
  <c r="A46" i="9"/>
  <c r="A45" i="9"/>
  <c r="A44" i="9"/>
  <c r="A43" i="9"/>
  <c r="A42" i="9"/>
  <c r="A41" i="9"/>
  <c r="A40" i="9"/>
  <c r="A39" i="9"/>
  <c r="A38" i="9"/>
  <c r="A37" i="9"/>
  <c r="A36" i="9"/>
  <c r="A35" i="9"/>
  <c r="A34" i="9"/>
  <c r="A33" i="9"/>
  <c r="A32" i="9"/>
  <c r="A31" i="9"/>
  <c r="A30" i="9"/>
  <c r="A29" i="9"/>
  <c r="A28" i="9"/>
  <c r="A27" i="9"/>
  <c r="A26" i="9"/>
  <c r="A25" i="9"/>
  <c r="A24" i="9"/>
  <c r="A23" i="9"/>
  <c r="A22" i="9"/>
  <c r="A21" i="9"/>
  <c r="A20" i="9"/>
  <c r="A19" i="9"/>
  <c r="A18" i="9"/>
  <c r="A17" i="9"/>
  <c r="A16" i="9"/>
  <c r="A15" i="9"/>
  <c r="A14" i="9"/>
  <c r="A13" i="9"/>
  <c r="A12" i="9"/>
  <c r="A11" i="9"/>
  <c r="A10" i="9"/>
  <c r="I82" i="9" l="1"/>
  <c r="K82" i="9"/>
  <c r="D82" i="9"/>
  <c r="L82" i="9" l="1"/>
  <c r="J82" i="9"/>
  <c r="O82" i="9"/>
  <c r="M82" i="9"/>
  <c r="N82" i="9"/>
  <c r="P82" i="9" l="1"/>
  <c r="G82" i="9"/>
  <c r="F82" i="9"/>
  <c r="Q82" i="9" l="1"/>
</calcChain>
</file>

<file path=xl/sharedStrings.xml><?xml version="1.0" encoding="utf-8"?>
<sst xmlns="http://schemas.openxmlformats.org/spreadsheetml/2006/main" count="113" uniqueCount="110">
  <si>
    <t>Ministerio de Educación</t>
  </si>
  <si>
    <t>Instituto Superior de Formación Docente Salome Ureña (ISFODOSU)</t>
  </si>
  <si>
    <t>En RD$</t>
  </si>
  <si>
    <t xml:space="preserve">Total </t>
  </si>
  <si>
    <t>Abril</t>
  </si>
  <si>
    <t>Mayo</t>
  </si>
  <si>
    <t>Junio</t>
  </si>
  <si>
    <t>Julio</t>
  </si>
  <si>
    <t>Septiembre</t>
  </si>
  <si>
    <t>Octubre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</si>
  <si>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</si>
  <si>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</si>
  <si>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</si>
  <si>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</si>
  <si>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</si>
  <si>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</si>
  <si>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</si>
  <si>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</si>
  <si>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</si>
  <si>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</si>
  <si>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</si>
  <si>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</si>
  <si>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</si>
  <si>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</si>
  <si>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</si>
  <si>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</si>
  <si>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</si>
  <si>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</si>
  <si>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</si>
  <si>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</si>
  <si>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</si>
  <si>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</si>
  <si>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</si>
  <si>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</si>
  <si>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</si>
  <si>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</si>
  <si>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</si>
  <si>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2.5 - TRANSFERENCIAS DE CAPITAL</t>
  </si>
  <si>
    <t>2.6 - BIENES MUEBLES, INMUEBLES E INTANGIBLES</t>
  </si>
  <si>
    <t>2.6.1 - MOBILIARIO Y EQUIPO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</si>
  <si>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</si>
  <si>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</si>
  <si>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</si>
  <si>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</si>
  <si>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</si>
  <si>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</si>
  <si>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</si>
  <si>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</si>
  <si>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</si>
  <si>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</si>
  <si>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</si>
  <si>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</si>
  <si>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</si>
  <si>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</si>
  <si>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</si>
  <si>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</si>
  <si>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</si>
  <si>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</si>
  <si>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</si>
  <si>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</si>
  <si>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</si>
  <si>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</si>
  <si>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</si>
  <si>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</si>
  <si>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</si>
  <si>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</si>
  <si>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</si>
  <si>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Vicerrectoría de Gestión</t>
  </si>
  <si>
    <t>DETALLE</t>
  </si>
  <si>
    <t>Presupuesto Aprobado</t>
  </si>
  <si>
    <t>Presupuesto Modificado</t>
  </si>
  <si>
    <t xml:space="preserve">Enero </t>
  </si>
  <si>
    <t xml:space="preserve">Agosto </t>
  </si>
  <si>
    <t xml:space="preserve">Noviembre </t>
  </si>
  <si>
    <t>2.1.5 - CONTRIBUCIONES A LA SEGURIDAD SOCIAL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</si>
  <si>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</si>
  <si>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</si>
  <si>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</si>
  <si>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</si>
  <si>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</si>
  <si>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</si>
  <si>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</si>
  <si>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</si>
  <si>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</si>
  <si>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</si>
  <si>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</si>
  <si>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</si>
  <si>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</si>
  <si>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</si>
  <si>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2.6.2 - MOBILIARIO Y EQUIPO AUDIOVISUAL, RECREATIVO Y EDUCACIONAL</t>
  </si>
  <si>
    <t>2.6.7 - ACTIVOS BIOLÓGICOS</t>
  </si>
  <si>
    <t>Total general</t>
  </si>
  <si>
    <t xml:space="preserve">Ejecución de Gastos y Aplicaciones Financieras </t>
  </si>
  <si>
    <t>NOTAS:</t>
  </si>
  <si>
    <t>1. Gastos devengado.</t>
  </si>
  <si>
    <t>5. Fecha de registro: el dia 10 del mes siguiente al mes analizado</t>
  </si>
  <si>
    <t>6. Fuente: Reporte del - SIGEF</t>
  </si>
  <si>
    <t>3. Se presenta la clasificación objetal del gasto a nivel de cuenta.</t>
  </si>
  <si>
    <t>2. Se presenta el gasto por mes; cada mes se debe actualizar el gasto devengado de los meses anteriores.</t>
  </si>
  <si>
    <t>4. Fecha de imputacion: último día del mes analizado.</t>
  </si>
  <si>
    <t xml:space="preserve">8. Presupuesto Modificado: Se refiere al presupuesto resultante de las modificaciones presupuestarias aprobadas por la DIGEPRES. </t>
  </si>
  <si>
    <t>9. Total Devengado: Son los recursos financieros que surgen con la obligación de pago por la recepción de conformidad de obras, bienes y servicios oportunamente contratados, por haberse cumplido los requisitos administrativos dispuestos por el reglamento de la presente ley.</t>
  </si>
  <si>
    <t>Enero</t>
  </si>
  <si>
    <t xml:space="preserve"> Febrero</t>
  </si>
  <si>
    <t xml:space="preserve">Marzo </t>
  </si>
  <si>
    <t>Ronald Rodríguez</t>
  </si>
  <si>
    <r>
      <rPr>
        <sz val="10"/>
        <color rgb="FF000000"/>
        <rFont val="Calibri"/>
        <family val="2"/>
      </rPr>
      <t>7.</t>
    </r>
    <r>
      <rPr>
        <b/>
        <sz val="10"/>
        <color rgb="FF000000"/>
        <rFont val="Calibri"/>
        <family val="2"/>
      </rPr>
      <t xml:space="preserve"> </t>
    </r>
    <r>
      <rPr>
        <sz val="10"/>
        <color rgb="FF000000"/>
        <rFont val="Calibri"/>
        <family val="2"/>
      </rPr>
      <t>Presupuesto Aprobado: Se refiere al presupuesto aprobado en Ley de Presupuesto General del Estado.</t>
    </r>
  </si>
  <si>
    <t>Enc. de la División de Presupuesto del Depto. Financiero</t>
  </si>
  <si>
    <t>Del 1 de Enero al 30 de Septiembre 2025</t>
  </si>
  <si>
    <t>Fecha de Creación 13-10-2025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</si>
</sst>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.5"/>
      <color rgb="FF000000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4506668294322"/>
      </top>
      <bottom/>
      <diagonal/>
    </border>
    <border>
      <left style="thin">
        <color theme="4" tint="0.39994506668294322"/>
      </left>
      <right style="thin">
        <color theme="4" tint="0.39994506668294322"/>
      </right>
      <top/>
      <bottom style="thin">
        <color theme="4" tint="0.39994506668294322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vertical="center"/>
    </xf>
    <xf numFmtId="43" fontId="4" fillId="0" borderId="0" xfId="1" applyFont="1"/>
    <xf numFmtId="4" fontId="4" fillId="0" borderId="0" xfId="0" applyNumberFormat="1" applyFont="1"/>
    <xf numFmtId="0" fontId="7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43" fontId="4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43" fontId="4" fillId="0" borderId="0" xfId="0" applyNumberFormat="1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left"/>
    </xf>
    <xf numFmtId="0" fontId="9" fillId="0" borderId="1" xfId="0" applyFont="1" applyBorder="1" applyAlignment="1">
      <alignment horizontal="left" vertical="center" wrapText="1"/>
    </xf>
    <xf numFmtId="4" fontId="9" fillId="0" borderId="1" xfId="1" applyNumberFormat="1" applyFont="1" applyBorder="1" applyAlignment="1">
      <alignment vertical="center"/>
    </xf>
    <xf numFmtId="0" fontId="10" fillId="0" borderId="1" xfId="0" applyFont="1" applyBorder="1" applyAlignment="1">
      <alignment horizontal="left" vertical="center" wrapText="1"/>
    </xf>
    <xf numFmtId="4" fontId="10" fillId="0" borderId="1" xfId="1" applyNumberFormat="1" applyFont="1" applyBorder="1" applyAlignment="1">
      <alignment vertical="center"/>
    </xf>
    <xf numFmtId="4" fontId="10" fillId="0" borderId="0" xfId="1" applyNumberFormat="1" applyFont="1"/>
    <xf numFmtId="4" fontId="10" fillId="4" borderId="1" xfId="1" applyNumberFormat="1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4" fontId="11" fillId="3" borderId="1" xfId="1" applyNumberFormat="1" applyFont="1" applyFill="1" applyBorder="1" applyAlignment="1">
      <alignment vertical="center"/>
    </xf>
    <xf numFmtId="0" fontId="8" fillId="0" borderId="0" xfId="0" applyFont="1" applyAlignment="1">
      <alignment vertical="top" wrapText="1"/>
    </xf>
    <xf numFmtId="4" fontId="10" fillId="0" borderId="1" xfId="1" applyNumberFormat="1" applyFont="1" applyFill="1" applyBorder="1" applyAlignment="1">
      <alignment vertical="center"/>
    </xf>
    <xf numFmtId="4" fontId="12" fillId="0" borderId="1" xfId="1" applyNumberFormat="1" applyFont="1" applyBorder="1" applyAlignment="1">
      <alignment vertical="center"/>
    </xf>
    <xf numFmtId="4" fontId="12" fillId="0" borderId="1" xfId="0" applyNumberFormat="1" applyFont="1" applyBorder="1" applyAlignment="1">
      <alignment vertical="center"/>
    </xf>
    <xf numFmtId="4" fontId="12" fillId="0" borderId="0" xfId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10" fillId="4" borderId="1" xfId="0" applyFont="1" applyFill="1" applyBorder="1" applyAlignment="1">
      <alignment horizontal="left" vertical="center" wrapText="1"/>
    </xf>
    <xf numFmtId="4" fontId="12" fillId="4" borderId="1" xfId="0" applyNumberFormat="1" applyFont="1" applyFill="1" applyBorder="1" applyAlignment="1">
      <alignment vertical="center"/>
    </xf>
    <xf numFmtId="4" fontId="12" fillId="4" borderId="1" xfId="1" applyNumberFormat="1" applyFont="1" applyFill="1" applyBorder="1" applyAlignment="1">
      <alignment vertical="center"/>
    </xf>
    <xf numFmtId="0" fontId="5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0" fontId="6" fillId="3" borderId="1" xfId="0" applyFont="1" applyFill="1" applyBorder="1" applyAlignment="1">
      <alignment horizontal="center" vertical="center" wrapText="1"/>
    </xf>
    <xf numFmtId="43" fontId="6" fillId="3" borderId="1" xfId="1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7">
    <cellStyle name="Comma 2" xfId="4" xr:uid="{1126F20C-792D-48FA-822E-8B961B0FDC56}"/>
    <cellStyle name="Millares" xfId="1" builtinId="3"/>
    <cellStyle name="Millares 2" xfId="6" xr:uid="{EECE3AC1-6CB4-41D6-8E8A-BDB5AA54E648}"/>
    <cellStyle name="Millares 3" xfId="2" xr:uid="{1A8779CE-1092-4178-A047-257CF98AE79E}"/>
    <cellStyle name="Normal" xfId="0" builtinId="0"/>
    <cellStyle name="Normal 6" xfId="3" xr:uid="{35937741-69AF-4C9C-BE1C-177B52898937}"/>
    <cellStyle name="Normal 9" xfId="5" xr:uid="{95AE3E30-903E-40CD-82A9-475A304274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'P2 Presupuesto Aprobado-EJEC.'!$B$7:$B$9</c:f>
              <c:strCache>
                <c:ptCount val="3"/>
                <c:pt idx="0">
                  <c:v>DETALLE</c:v>
                </c:pt>
                <c:pt idx="2">
                  <c:v>2 - GASTOS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'P2 Presupuesto Aprobado-EJEC.'!$B$10:$B$83</c:f>
              <c:numCache>
                <c:formatCode>General</c:formatCode>
                <c:ptCount val="7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CA66-42DC-A13E-FFAFB7E89A2C}"/>
            </c:ext>
          </c:extLst>
        </c:ser>
        <c:ser>
          <c:idx val="1"/>
          <c:order val="1"/>
          <c:tx>
            <c:strRef>
              <c:f>'P2 Presupuesto Aprobado-EJEC.'!$C$7:$C$9</c:f>
              <c:strCache>
                <c:ptCount val="3"/>
                <c:pt idx="0">
                  <c:v> Presupuesto Aprobado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'P2 Presupuesto Aprobado-EJEC.'!$C$10:$C$83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1267732398</c:v>
                </c:pt>
                <c:pt idx="2">
                  <c:v>266288151</c:v>
                </c:pt>
                <c:pt idx="3">
                  <c:v>200000</c:v>
                </c:pt>
                <c:pt idx="4">
                  <c:v>300300</c:v>
                </c:pt>
                <c:pt idx="5">
                  <c:v>187871398</c:v>
                </c:pt>
                <c:pt idx="6">
                  <c:v>510563899</c:v>
                </c:pt>
                <c:pt idx="7">
                  <c:v>34621905</c:v>
                </c:pt>
                <c:pt idx="8">
                  <c:v>49761522</c:v>
                </c:pt>
                <c:pt idx="9">
                  <c:v>2857130</c:v>
                </c:pt>
                <c:pt idx="10">
                  <c:v>10816596</c:v>
                </c:pt>
                <c:pt idx="11">
                  <c:v>72222024</c:v>
                </c:pt>
                <c:pt idx="12">
                  <c:v>30360000</c:v>
                </c:pt>
                <c:pt idx="13">
                  <c:v>35811800</c:v>
                </c:pt>
                <c:pt idx="14">
                  <c:v>218153819</c:v>
                </c:pt>
                <c:pt idx="15">
                  <c:v>55959103</c:v>
                </c:pt>
                <c:pt idx="16">
                  <c:v>323323677</c:v>
                </c:pt>
                <c:pt idx="17">
                  <c:v>137963618</c:v>
                </c:pt>
                <c:pt idx="18">
                  <c:v>18673886</c:v>
                </c:pt>
                <c:pt idx="19">
                  <c:v>52890461</c:v>
                </c:pt>
                <c:pt idx="20">
                  <c:v>79594</c:v>
                </c:pt>
                <c:pt idx="21">
                  <c:v>2511018</c:v>
                </c:pt>
                <c:pt idx="22">
                  <c:v>2904817</c:v>
                </c:pt>
                <c:pt idx="23">
                  <c:v>37342084</c:v>
                </c:pt>
                <c:pt idx="24">
                  <c:v>70958199</c:v>
                </c:pt>
                <c:pt idx="25">
                  <c:v>158184600</c:v>
                </c:pt>
                <c:pt idx="26">
                  <c:v>158184600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111665107</c:v>
                </c:pt>
                <c:pt idx="42">
                  <c:v>74172795</c:v>
                </c:pt>
                <c:pt idx="43">
                  <c:v>6776684</c:v>
                </c:pt>
                <c:pt idx="44">
                  <c:v>1448480</c:v>
                </c:pt>
                <c:pt idx="45">
                  <c:v>9151336</c:v>
                </c:pt>
                <c:pt idx="46">
                  <c:v>7565426</c:v>
                </c:pt>
                <c:pt idx="47">
                  <c:v>4246403</c:v>
                </c:pt>
                <c:pt idx="48">
                  <c:v>0</c:v>
                </c:pt>
                <c:pt idx="49">
                  <c:v>8303983</c:v>
                </c:pt>
                <c:pt idx="50">
                  <c:v>0</c:v>
                </c:pt>
                <c:pt idx="51">
                  <c:v>122099429</c:v>
                </c:pt>
                <c:pt idx="52">
                  <c:v>122099429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2948228959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1-CA66-42DC-A13E-FFAFB7E89A2C}"/>
            </c:ext>
          </c:extLst>
        </c:ser>
        <c:ser>
          <c:idx val="2"/>
          <c:order val="2"/>
          <c:tx>
            <c:strRef>
              <c:f>'P2 Presupuesto Aprobado-EJEC.'!$D$7:$D$9</c:f>
              <c:strCache>
                <c:ptCount val="3"/>
                <c:pt idx="0">
                  <c:v> Presupuesto Modificado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'P2 Presupuesto Aprobado-EJEC.'!$D$10:$D$83</c:f>
              <c:numCache>
                <c:formatCode>#,##0.00</c:formatCode>
                <c:ptCount val="74"/>
                <c:pt idx="0">
                  <c:v>1722392247</c:v>
                </c:pt>
                <c:pt idx="1">
                  <c:v>1287685127.8800001</c:v>
                </c:pt>
                <c:pt idx="2">
                  <c:v>249256947.05000001</c:v>
                </c:pt>
                <c:pt idx="3">
                  <c:v>7671</c:v>
                </c:pt>
                <c:pt idx="4">
                  <c:v>40000</c:v>
                </c:pt>
                <c:pt idx="5">
                  <c:v>185402501.06999999</c:v>
                </c:pt>
                <c:pt idx="6">
                  <c:v>510563899</c:v>
                </c:pt>
                <c:pt idx="7">
                  <c:v>34621905</c:v>
                </c:pt>
                <c:pt idx="8">
                  <c:v>26483109.82</c:v>
                </c:pt>
                <c:pt idx="9">
                  <c:v>4907130</c:v>
                </c:pt>
                <c:pt idx="10">
                  <c:v>10825496</c:v>
                </c:pt>
                <c:pt idx="11">
                  <c:v>73797055.319999993</c:v>
                </c:pt>
                <c:pt idx="12">
                  <c:v>30276440</c:v>
                </c:pt>
                <c:pt idx="13">
                  <c:v>35811800</c:v>
                </c:pt>
                <c:pt idx="14">
                  <c:v>244881184.19999999</c:v>
                </c:pt>
                <c:pt idx="15">
                  <c:v>48959778.659999996</c:v>
                </c:pt>
                <c:pt idx="16">
                  <c:v>323323677</c:v>
                </c:pt>
                <c:pt idx="17">
                  <c:v>162446267.71000001</c:v>
                </c:pt>
                <c:pt idx="18">
                  <c:v>18386570.59</c:v>
                </c:pt>
                <c:pt idx="19">
                  <c:v>36014897.020000003</c:v>
                </c:pt>
                <c:pt idx="20">
                  <c:v>703153.98</c:v>
                </c:pt>
                <c:pt idx="21">
                  <c:v>2064218</c:v>
                </c:pt>
                <c:pt idx="22">
                  <c:v>2790544</c:v>
                </c:pt>
                <c:pt idx="23">
                  <c:v>36922748.759999998</c:v>
                </c:pt>
                <c:pt idx="24">
                  <c:v>63995276.939999998</c:v>
                </c:pt>
                <c:pt idx="25">
                  <c:v>158184600</c:v>
                </c:pt>
                <c:pt idx="26">
                  <c:v>156717600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127278169.83</c:v>
                </c:pt>
                <c:pt idx="42">
                  <c:v>63276863.090000004</c:v>
                </c:pt>
                <c:pt idx="43">
                  <c:v>5760887</c:v>
                </c:pt>
                <c:pt idx="44">
                  <c:v>1912480</c:v>
                </c:pt>
                <c:pt idx="45">
                  <c:v>14951336</c:v>
                </c:pt>
                <c:pt idx="46">
                  <c:v>34206617.729999997</c:v>
                </c:pt>
                <c:pt idx="47">
                  <c:v>2166003</c:v>
                </c:pt>
                <c:pt idx="48">
                  <c:v>0</c:v>
                </c:pt>
                <c:pt idx="49">
                  <c:v>5003983</c:v>
                </c:pt>
                <c:pt idx="50">
                  <c:v>0.01</c:v>
                </c:pt>
                <c:pt idx="51">
                  <c:v>143196326.16999999</c:v>
                </c:pt>
                <c:pt idx="52">
                  <c:v>143196326.16999999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2984938919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CA66-42DC-A13E-FFAFB7E89A2C}"/>
            </c:ext>
          </c:extLst>
        </c:ser>
        <c:ser>
          <c:idx val="3"/>
          <c:order val="3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3-CA66-42DC-A13E-FFAFB7E89A2C}"/>
            </c:ext>
          </c:extLst>
        </c:ser>
        <c:ser>
          <c:idx val="4"/>
          <c:order val="4"/>
          <c:tx>
            <c:strRef>
              <c:f>'P2 Presupuesto Aprobado-EJEC.'!$E$7:$E$9</c:f>
              <c:strCache>
                <c:ptCount val="3"/>
                <c:pt idx="0">
                  <c:v> Enero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'P2 Presupuesto Aprobado-EJEC.'!$E$10:$E$83</c:f>
              <c:numCache>
                <c:formatCode>#,##0.00</c:formatCode>
                <c:ptCount val="74"/>
                <c:pt idx="0">
                  <c:v>103571240.91000001</c:v>
                </c:pt>
                <c:pt idx="1">
                  <c:v>87688903.120000005</c:v>
                </c:pt>
                <c:pt idx="2">
                  <c:v>2287298.09</c:v>
                </c:pt>
                <c:pt idx="3">
                  <c:v>0</c:v>
                </c:pt>
                <c:pt idx="4">
                  <c:v>10000</c:v>
                </c:pt>
                <c:pt idx="5">
                  <c:v>13585039.699999999</c:v>
                </c:pt>
                <c:pt idx="6">
                  <c:v>10312075.809999999</c:v>
                </c:pt>
                <c:pt idx="7">
                  <c:v>2965123.03</c:v>
                </c:pt>
                <c:pt idx="8">
                  <c:v>612481.36</c:v>
                </c:pt>
                <c:pt idx="9">
                  <c:v>234500</c:v>
                </c:pt>
                <c:pt idx="10">
                  <c:v>229618.16</c:v>
                </c:pt>
                <c:pt idx="11">
                  <c:v>194192.6</c:v>
                </c:pt>
                <c:pt idx="12">
                  <c:v>1811116.45</c:v>
                </c:pt>
                <c:pt idx="13">
                  <c:v>1010763.25</c:v>
                </c:pt>
                <c:pt idx="14">
                  <c:v>2758238.46</c:v>
                </c:pt>
                <c:pt idx="15">
                  <c:v>496042.5</c:v>
                </c:pt>
                <c:pt idx="16">
                  <c:v>3123696.97</c:v>
                </c:pt>
                <c:pt idx="17">
                  <c:v>1658640.31</c:v>
                </c:pt>
                <c:pt idx="18">
                  <c:v>0</c:v>
                </c:pt>
                <c:pt idx="19">
                  <c:v>46020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956938.04</c:v>
                </c:pt>
                <c:pt idx="24">
                  <c:v>462098.62</c:v>
                </c:pt>
                <c:pt idx="25">
                  <c:v>10347875</c:v>
                </c:pt>
                <c:pt idx="26">
                  <c:v>10347875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146910</c:v>
                </c:pt>
                <c:pt idx="42">
                  <c:v>23010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123900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127501798.69000001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4-CA66-42DC-A13E-FFAFB7E89A2C}"/>
            </c:ext>
          </c:extLst>
        </c:ser>
        <c:ser>
          <c:idx val="5"/>
          <c:order val="5"/>
          <c:tx>
            <c:strRef>
              <c:f>'P2 Presupuesto Aprobado-EJEC.'!$F$7:$F$9</c:f>
              <c:strCache>
                <c:ptCount val="3"/>
                <c:pt idx="0">
                  <c:v>  Febrero </c:v>
                </c:pt>
                <c:pt idx="1">
                  <c:v> Enero  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'P2 Presupuesto Aprobado-EJEC.'!$F$10:$F$83</c:f>
              <c:numCache>
                <c:formatCode>#,##0.00</c:formatCode>
                <c:ptCount val="74"/>
                <c:pt idx="0">
                  <c:v>120517255.66</c:v>
                </c:pt>
                <c:pt idx="1">
                  <c:v>103451790.22</c:v>
                </c:pt>
                <c:pt idx="2">
                  <c:v>867474.87</c:v>
                </c:pt>
                <c:pt idx="3">
                  <c:v>0</c:v>
                </c:pt>
                <c:pt idx="4">
                  <c:v>0</c:v>
                </c:pt>
                <c:pt idx="5">
                  <c:v>16197990.57</c:v>
                </c:pt>
                <c:pt idx="6">
                  <c:v>30902503.670000002</c:v>
                </c:pt>
                <c:pt idx="7">
                  <c:v>2532435.21</c:v>
                </c:pt>
                <c:pt idx="8">
                  <c:v>871222.7</c:v>
                </c:pt>
                <c:pt idx="9">
                  <c:v>165050</c:v>
                </c:pt>
                <c:pt idx="10">
                  <c:v>202341.34</c:v>
                </c:pt>
                <c:pt idx="11">
                  <c:v>17715294.280000001</c:v>
                </c:pt>
                <c:pt idx="12">
                  <c:v>1785874.82</c:v>
                </c:pt>
                <c:pt idx="13">
                  <c:v>2557423.25</c:v>
                </c:pt>
                <c:pt idx="14">
                  <c:v>1931543.95</c:v>
                </c:pt>
                <c:pt idx="15">
                  <c:v>3141318.12</c:v>
                </c:pt>
                <c:pt idx="16">
                  <c:v>9457423.1300000008</c:v>
                </c:pt>
                <c:pt idx="17">
                  <c:v>3780995.69</c:v>
                </c:pt>
                <c:pt idx="18">
                  <c:v>397542</c:v>
                </c:pt>
                <c:pt idx="19">
                  <c:v>210861.28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4232196.17</c:v>
                </c:pt>
                <c:pt idx="24">
                  <c:v>835827.99</c:v>
                </c:pt>
                <c:pt idx="25">
                  <c:v>11454125</c:v>
                </c:pt>
                <c:pt idx="26">
                  <c:v>11454125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427844.4</c:v>
                </c:pt>
                <c:pt idx="42">
                  <c:v>252992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174852.4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172759151.85999998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5-CA66-42DC-A13E-FFAFB7E89A2C}"/>
            </c:ext>
          </c:extLst>
        </c:ser>
        <c:ser>
          <c:idx val="6"/>
          <c:order val="6"/>
          <c:tx>
            <c:strRef>
              <c:f>'P2 Presupuesto Aprobado-EJEC.'!#REF!</c:f>
              <c:strCache>
                <c:ptCount val="1"/>
                <c:pt idx="0">
                  <c:v>#REF!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6-CA66-42DC-A13E-FFAFB7E89A2C}"/>
            </c:ext>
          </c:extLst>
        </c:ser>
        <c:ser>
          <c:idx val="7"/>
          <c:order val="7"/>
          <c:tx>
            <c:strRef>
              <c:f>'P2 Presupuesto Aprobado-EJEC.'!$G$7:$G$9</c:f>
              <c:strCache>
                <c:ptCount val="3"/>
                <c:pt idx="0">
                  <c:v> Marzo  </c:v>
                </c:pt>
                <c:pt idx="1">
                  <c:v> Abril 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Aprobado-EJEC.'!$G$10:$G$83</c:f>
              <c:numCache>
                <c:formatCode>#,##0.00</c:formatCode>
                <c:ptCount val="74"/>
                <c:pt idx="0">
                  <c:v>121807109.05000001</c:v>
                </c:pt>
                <c:pt idx="1">
                  <c:v>104362848.09</c:v>
                </c:pt>
                <c:pt idx="2">
                  <c:v>1319091.28</c:v>
                </c:pt>
                <c:pt idx="3">
                  <c:v>0</c:v>
                </c:pt>
                <c:pt idx="4">
                  <c:v>0</c:v>
                </c:pt>
                <c:pt idx="5">
                  <c:v>16125169.68</c:v>
                </c:pt>
                <c:pt idx="6">
                  <c:v>43410091.019999996</c:v>
                </c:pt>
                <c:pt idx="7">
                  <c:v>3079670.55</c:v>
                </c:pt>
                <c:pt idx="8">
                  <c:v>408110.3</c:v>
                </c:pt>
                <c:pt idx="9">
                  <c:v>241714.95</c:v>
                </c:pt>
                <c:pt idx="10">
                  <c:v>497834.55</c:v>
                </c:pt>
                <c:pt idx="11">
                  <c:v>1649840.6</c:v>
                </c:pt>
                <c:pt idx="12">
                  <c:v>1848042.24</c:v>
                </c:pt>
                <c:pt idx="13">
                  <c:v>1329076.92</c:v>
                </c:pt>
                <c:pt idx="14">
                  <c:v>31610399.989999998</c:v>
                </c:pt>
                <c:pt idx="15">
                  <c:v>2745400.92</c:v>
                </c:pt>
                <c:pt idx="16">
                  <c:v>13640815.76</c:v>
                </c:pt>
                <c:pt idx="17">
                  <c:v>8557352.3499999996</c:v>
                </c:pt>
                <c:pt idx="18">
                  <c:v>106200</c:v>
                </c:pt>
                <c:pt idx="19">
                  <c:v>507873.18</c:v>
                </c:pt>
                <c:pt idx="20">
                  <c:v>0</c:v>
                </c:pt>
                <c:pt idx="21">
                  <c:v>17719.97</c:v>
                </c:pt>
                <c:pt idx="22">
                  <c:v>49250.94</c:v>
                </c:pt>
                <c:pt idx="23">
                  <c:v>2630160.1800000002</c:v>
                </c:pt>
                <c:pt idx="24">
                  <c:v>1772259.14</c:v>
                </c:pt>
                <c:pt idx="25">
                  <c:v>11439125</c:v>
                </c:pt>
                <c:pt idx="26">
                  <c:v>11439125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17148360.370000001</c:v>
                </c:pt>
                <c:pt idx="42">
                  <c:v>17140673.850000001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7686.52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207445501.19999999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7-CA66-42DC-A13E-FFAFB7E89A2C}"/>
            </c:ext>
          </c:extLst>
        </c:ser>
        <c:ser>
          <c:idx val="8"/>
          <c:order val="8"/>
          <c:tx>
            <c:strRef>
              <c:f>'P2 Presupuesto Aprobado-EJEC.'!$I$7:$I$9</c:f>
              <c:strCache>
                <c:ptCount val="3"/>
                <c:pt idx="0">
                  <c:v>Mayo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Aprobado-EJEC.'!$I$10:$I$83</c:f>
              <c:numCache>
                <c:formatCode>#,##0.00</c:formatCode>
                <c:ptCount val="74"/>
                <c:pt idx="0">
                  <c:v>183109239.78999999</c:v>
                </c:pt>
                <c:pt idx="1">
                  <c:v>90689014.159999996</c:v>
                </c:pt>
                <c:pt idx="2">
                  <c:v>78318626.189999998</c:v>
                </c:pt>
                <c:pt idx="3">
                  <c:v>0</c:v>
                </c:pt>
                <c:pt idx="4">
                  <c:v>0</c:v>
                </c:pt>
                <c:pt idx="5">
                  <c:v>14101599.439999999</c:v>
                </c:pt>
                <c:pt idx="6">
                  <c:v>19601340.699999999</c:v>
                </c:pt>
                <c:pt idx="7">
                  <c:v>2639492.0299999998</c:v>
                </c:pt>
                <c:pt idx="8">
                  <c:v>52403.8</c:v>
                </c:pt>
                <c:pt idx="9">
                  <c:v>740620</c:v>
                </c:pt>
                <c:pt idx="10">
                  <c:v>1109344.8400000001</c:v>
                </c:pt>
                <c:pt idx="11">
                  <c:v>0</c:v>
                </c:pt>
                <c:pt idx="12">
                  <c:v>1958678.15</c:v>
                </c:pt>
                <c:pt idx="13">
                  <c:v>1529160.69</c:v>
                </c:pt>
                <c:pt idx="14">
                  <c:v>7532585.29</c:v>
                </c:pt>
                <c:pt idx="15">
                  <c:v>4039055.9</c:v>
                </c:pt>
                <c:pt idx="16">
                  <c:v>13027793.900000002</c:v>
                </c:pt>
                <c:pt idx="17">
                  <c:v>8128346.6799999997</c:v>
                </c:pt>
                <c:pt idx="18">
                  <c:v>314116</c:v>
                </c:pt>
                <c:pt idx="19">
                  <c:v>681763.88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2240706.29</c:v>
                </c:pt>
                <c:pt idx="24">
                  <c:v>1662861.05</c:v>
                </c:pt>
                <c:pt idx="25">
                  <c:v>5086125</c:v>
                </c:pt>
                <c:pt idx="26">
                  <c:v>5086125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2313048.3199999998</c:v>
                </c:pt>
                <c:pt idx="42">
                  <c:v>488421.19</c:v>
                </c:pt>
                <c:pt idx="43">
                  <c:v>1708843.02</c:v>
                </c:pt>
                <c:pt idx="44">
                  <c:v>115784.11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223137547.70999998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8-CA66-42DC-A13E-FFAFB7E89A2C}"/>
            </c:ext>
          </c:extLst>
        </c:ser>
        <c:ser>
          <c:idx val="9"/>
          <c:order val="9"/>
          <c:tx>
            <c:strRef>
              <c:f>'P2 Presupuesto Aprobado-EJEC.'!$J$7:$J$9</c:f>
              <c:strCache>
                <c:ptCount val="3"/>
                <c:pt idx="0">
                  <c:v>Junio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Aprobado-EJEC.'!$J$10:$J$83</c:f>
              <c:numCache>
                <c:formatCode>#,##0.00</c:formatCode>
                <c:ptCount val="74"/>
                <c:pt idx="0">
                  <c:v>128873468.63999999</c:v>
                </c:pt>
                <c:pt idx="1">
                  <c:v>101366217.69</c:v>
                </c:pt>
                <c:pt idx="2">
                  <c:v>11797195.289999999</c:v>
                </c:pt>
                <c:pt idx="3">
                  <c:v>0</c:v>
                </c:pt>
                <c:pt idx="4">
                  <c:v>0</c:v>
                </c:pt>
                <c:pt idx="5">
                  <c:v>15710055.66</c:v>
                </c:pt>
                <c:pt idx="6">
                  <c:v>50696776</c:v>
                </c:pt>
                <c:pt idx="7">
                  <c:v>2714032.56</c:v>
                </c:pt>
                <c:pt idx="8">
                  <c:v>145276.59</c:v>
                </c:pt>
                <c:pt idx="9">
                  <c:v>437801.25</c:v>
                </c:pt>
                <c:pt idx="10">
                  <c:v>510330.55</c:v>
                </c:pt>
                <c:pt idx="11">
                  <c:v>29637930.100000001</c:v>
                </c:pt>
                <c:pt idx="12">
                  <c:v>1958745.72</c:v>
                </c:pt>
                <c:pt idx="13">
                  <c:v>2427281.3199999998</c:v>
                </c:pt>
                <c:pt idx="14">
                  <c:v>8250984.3700000001</c:v>
                </c:pt>
                <c:pt idx="15">
                  <c:v>4614393.54</c:v>
                </c:pt>
                <c:pt idx="16">
                  <c:v>7321216.4699999988</c:v>
                </c:pt>
                <c:pt idx="17">
                  <c:v>2593658.7599999998</c:v>
                </c:pt>
                <c:pt idx="18">
                  <c:v>51920</c:v>
                </c:pt>
                <c:pt idx="19">
                  <c:v>256345.52</c:v>
                </c:pt>
                <c:pt idx="20">
                  <c:v>3991</c:v>
                </c:pt>
                <c:pt idx="21">
                  <c:v>30385.73</c:v>
                </c:pt>
                <c:pt idx="22">
                  <c:v>39140.25</c:v>
                </c:pt>
                <c:pt idx="23">
                  <c:v>2082723.27</c:v>
                </c:pt>
                <c:pt idx="24">
                  <c:v>2263051.94</c:v>
                </c:pt>
                <c:pt idx="25">
                  <c:v>18727625</c:v>
                </c:pt>
                <c:pt idx="26">
                  <c:v>17260625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3636014.28</c:v>
                </c:pt>
                <c:pt idx="42">
                  <c:v>2332659.4</c:v>
                </c:pt>
                <c:pt idx="43">
                  <c:v>908600</c:v>
                </c:pt>
                <c:pt idx="44">
                  <c:v>347352.34</c:v>
                </c:pt>
                <c:pt idx="45">
                  <c:v>0</c:v>
                </c:pt>
                <c:pt idx="46">
                  <c:v>0</c:v>
                </c:pt>
                <c:pt idx="47">
                  <c:v>47402.54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209255100.38999999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9-CA66-42DC-A13E-FFAFB7E89A2C}"/>
            </c:ext>
          </c:extLst>
        </c:ser>
        <c:ser>
          <c:idx val="10"/>
          <c:order val="10"/>
          <c:tx>
            <c:strRef>
              <c:f>'P2 Presupuesto Aprobado-EJEC.'!$K$7:$K$9</c:f>
              <c:strCache>
                <c:ptCount val="3"/>
                <c:pt idx="0">
                  <c:v>Julio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Aprobado-EJEC.'!$K$10:$K$83</c:f>
              <c:numCache>
                <c:formatCode>#,##0.00</c:formatCode>
                <c:ptCount val="74"/>
                <c:pt idx="0">
                  <c:v>124993558.93000001</c:v>
                </c:pt>
                <c:pt idx="1">
                  <c:v>106942740.20999999</c:v>
                </c:pt>
                <c:pt idx="2">
                  <c:v>1604863.29</c:v>
                </c:pt>
                <c:pt idx="3">
                  <c:v>0</c:v>
                </c:pt>
                <c:pt idx="4">
                  <c:v>0</c:v>
                </c:pt>
                <c:pt idx="5">
                  <c:v>16445955.43</c:v>
                </c:pt>
                <c:pt idx="6">
                  <c:v>32799096.659999996</c:v>
                </c:pt>
                <c:pt idx="7">
                  <c:v>2714659.14</c:v>
                </c:pt>
                <c:pt idx="8">
                  <c:v>607508.67000000004</c:v>
                </c:pt>
                <c:pt idx="9">
                  <c:v>291489.5</c:v>
                </c:pt>
                <c:pt idx="10">
                  <c:v>695536.13</c:v>
                </c:pt>
                <c:pt idx="11">
                  <c:v>238373.55</c:v>
                </c:pt>
                <c:pt idx="12">
                  <c:v>1965211.56</c:v>
                </c:pt>
                <c:pt idx="13">
                  <c:v>2016960.69</c:v>
                </c:pt>
                <c:pt idx="14">
                  <c:v>21951408.34</c:v>
                </c:pt>
                <c:pt idx="15">
                  <c:v>2317949.08</c:v>
                </c:pt>
                <c:pt idx="16">
                  <c:v>17060280.670000002</c:v>
                </c:pt>
                <c:pt idx="17">
                  <c:v>7033857.9299999997</c:v>
                </c:pt>
                <c:pt idx="18">
                  <c:v>456394.5</c:v>
                </c:pt>
                <c:pt idx="19">
                  <c:v>1222482.3600000001</c:v>
                </c:pt>
                <c:pt idx="20">
                  <c:v>0</c:v>
                </c:pt>
                <c:pt idx="21">
                  <c:v>969196.02</c:v>
                </c:pt>
                <c:pt idx="22">
                  <c:v>0</c:v>
                </c:pt>
                <c:pt idx="23">
                  <c:v>2793151.46</c:v>
                </c:pt>
                <c:pt idx="24">
                  <c:v>4585198.4000000004</c:v>
                </c:pt>
                <c:pt idx="25">
                  <c:v>11154187.5</c:v>
                </c:pt>
                <c:pt idx="26">
                  <c:v>11154187.5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32150672.120000001</c:v>
                </c:pt>
                <c:pt idx="42">
                  <c:v>31789446.210000001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361225.91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218157795.88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A-CA66-42DC-A13E-FFAFB7E89A2C}"/>
            </c:ext>
          </c:extLst>
        </c:ser>
        <c:ser>
          <c:idx val="11"/>
          <c:order val="11"/>
          <c:tx>
            <c:strRef>
              <c:f>'P2 Presupuesto Aprobado-EJEC.'!$L$7:$L$9</c:f>
              <c:strCache>
                <c:ptCount val="3"/>
                <c:pt idx="0">
                  <c:v>Agosto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Aprobado-EJEC.'!$L$10:$L$83</c:f>
              <c:numCache>
                <c:formatCode>#,##0.00</c:formatCode>
                <c:ptCount val="74"/>
                <c:pt idx="0">
                  <c:v>111898597.92</c:v>
                </c:pt>
                <c:pt idx="1">
                  <c:v>96209114.150000006</c:v>
                </c:pt>
                <c:pt idx="2">
                  <c:v>752001</c:v>
                </c:pt>
                <c:pt idx="3">
                  <c:v>0</c:v>
                </c:pt>
                <c:pt idx="4">
                  <c:v>0</c:v>
                </c:pt>
                <c:pt idx="5">
                  <c:v>14937482.77</c:v>
                </c:pt>
                <c:pt idx="6">
                  <c:v>22885912.310000002</c:v>
                </c:pt>
                <c:pt idx="7">
                  <c:v>2642044.92</c:v>
                </c:pt>
                <c:pt idx="8">
                  <c:v>1219363.74</c:v>
                </c:pt>
                <c:pt idx="9">
                  <c:v>642474</c:v>
                </c:pt>
                <c:pt idx="10">
                  <c:v>466908.57</c:v>
                </c:pt>
                <c:pt idx="11">
                  <c:v>1157903.56</c:v>
                </c:pt>
                <c:pt idx="12">
                  <c:v>2884579.02</c:v>
                </c:pt>
                <c:pt idx="13">
                  <c:v>755533.38</c:v>
                </c:pt>
                <c:pt idx="14">
                  <c:v>11820138.710000001</c:v>
                </c:pt>
                <c:pt idx="15">
                  <c:v>1296966.4099999999</c:v>
                </c:pt>
                <c:pt idx="16">
                  <c:v>7337912.75</c:v>
                </c:pt>
                <c:pt idx="17">
                  <c:v>1945957.54</c:v>
                </c:pt>
                <c:pt idx="18">
                  <c:v>740082.03</c:v>
                </c:pt>
                <c:pt idx="19">
                  <c:v>1537603.96</c:v>
                </c:pt>
                <c:pt idx="20">
                  <c:v>0</c:v>
                </c:pt>
                <c:pt idx="21">
                  <c:v>122066.83</c:v>
                </c:pt>
                <c:pt idx="22">
                  <c:v>76212.649999999994</c:v>
                </c:pt>
                <c:pt idx="23">
                  <c:v>711365.39</c:v>
                </c:pt>
                <c:pt idx="24">
                  <c:v>2204624.35</c:v>
                </c:pt>
                <c:pt idx="25">
                  <c:v>11445000</c:v>
                </c:pt>
                <c:pt idx="26">
                  <c:v>11445000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2004786.91</c:v>
                </c:pt>
                <c:pt idx="42">
                  <c:v>99892.9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1867724.01</c:v>
                </c:pt>
                <c:pt idx="47">
                  <c:v>0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155572209.89000002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B-CA66-42DC-A13E-FFAFB7E89A2C}"/>
            </c:ext>
          </c:extLst>
        </c:ser>
        <c:ser>
          <c:idx val="12"/>
          <c:order val="12"/>
          <c:tx>
            <c:strRef>
              <c:f>'P2 Presupuesto Aprobado-EJEC.'!$M$7:$M$9</c:f>
              <c:strCache>
                <c:ptCount val="3"/>
                <c:pt idx="0">
                  <c:v>Septiembre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Aprobado-EJEC.'!$M$10:$M$83</c:f>
              <c:numCache>
                <c:formatCode>#,##0.00</c:formatCode>
                <c:ptCount val="74"/>
                <c:pt idx="0">
                  <c:v>86587089.810000002</c:v>
                </c:pt>
                <c:pt idx="1">
                  <c:v>72557812.870000005</c:v>
                </c:pt>
                <c:pt idx="2">
                  <c:v>2641363.02</c:v>
                </c:pt>
                <c:pt idx="3">
                  <c:v>0</c:v>
                </c:pt>
                <c:pt idx="4">
                  <c:v>0</c:v>
                </c:pt>
                <c:pt idx="5">
                  <c:v>11387913.92</c:v>
                </c:pt>
                <c:pt idx="6">
                  <c:v>61602548.509999998</c:v>
                </c:pt>
                <c:pt idx="7">
                  <c:v>2702641.08</c:v>
                </c:pt>
                <c:pt idx="8">
                  <c:v>1017943.47</c:v>
                </c:pt>
                <c:pt idx="9">
                  <c:v>484000</c:v>
                </c:pt>
                <c:pt idx="10">
                  <c:v>105400</c:v>
                </c:pt>
                <c:pt idx="11">
                  <c:v>12052483.9</c:v>
                </c:pt>
                <c:pt idx="12">
                  <c:v>2209076.11</c:v>
                </c:pt>
                <c:pt idx="13">
                  <c:v>2305261.67</c:v>
                </c:pt>
                <c:pt idx="14">
                  <c:v>38641847.530000001</c:v>
                </c:pt>
                <c:pt idx="15">
                  <c:v>2083894.75</c:v>
                </c:pt>
                <c:pt idx="16">
                  <c:v>9745798.4100000001</c:v>
                </c:pt>
                <c:pt idx="17">
                  <c:v>2977854.63</c:v>
                </c:pt>
                <c:pt idx="18">
                  <c:v>577648.93000000005</c:v>
                </c:pt>
                <c:pt idx="19">
                  <c:v>481482.48</c:v>
                </c:pt>
                <c:pt idx="20">
                  <c:v>0</c:v>
                </c:pt>
                <c:pt idx="21">
                  <c:v>0</c:v>
                </c:pt>
                <c:pt idx="22">
                  <c:v>12000.13</c:v>
                </c:pt>
                <c:pt idx="23">
                  <c:v>2670502.4300000002</c:v>
                </c:pt>
                <c:pt idx="24">
                  <c:v>3026309.81</c:v>
                </c:pt>
                <c:pt idx="25">
                  <c:v>8446562.5</c:v>
                </c:pt>
                <c:pt idx="26">
                  <c:v>8446562.5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3514040.66</c:v>
                </c:pt>
                <c:pt idx="42">
                  <c:v>213239.92</c:v>
                </c:pt>
                <c:pt idx="43">
                  <c:v>314234</c:v>
                </c:pt>
                <c:pt idx="44">
                  <c:v>0</c:v>
                </c:pt>
                <c:pt idx="45">
                  <c:v>0</c:v>
                </c:pt>
                <c:pt idx="46">
                  <c:v>2032300.74</c:v>
                </c:pt>
                <c:pt idx="47">
                  <c:v>954266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14975545.470000001</c:v>
                </c:pt>
                <c:pt idx="52">
                  <c:v>14975545.470000001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184871585.35999998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C-CA66-42DC-A13E-FFAFB7E89A2C}"/>
            </c:ext>
          </c:extLst>
        </c:ser>
        <c:ser>
          <c:idx val="13"/>
          <c:order val="13"/>
          <c:tx>
            <c:strRef>
              <c:f>'P2 Presupuesto Aprobado-EJEC.'!$N$7:$N$9</c:f>
              <c:strCache>
                <c:ptCount val="3"/>
                <c:pt idx="0">
                  <c:v>Octubre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Aprobado-EJEC.'!$N$10:$N$83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D-CA66-42DC-A13E-FFAFB7E89A2C}"/>
            </c:ext>
          </c:extLst>
        </c:ser>
        <c:ser>
          <c:idx val="14"/>
          <c:order val="14"/>
          <c:tx>
            <c:strRef>
              <c:f>'P2 Presupuesto Aprobado-EJEC.'!$O$7:$O$9</c:f>
              <c:strCache>
                <c:ptCount val="3"/>
                <c:pt idx="0">
                  <c:v>Noviembre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Aprobado-EJEC.'!$O$10:$O$83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E-CA66-42DC-A13E-FFAFB7E89A2C}"/>
            </c:ext>
          </c:extLst>
        </c:ser>
        <c:ser>
          <c:idx val="15"/>
          <c:order val="15"/>
          <c:tx>
            <c:strRef>
              <c:f>'P2 Presupuesto Aprobado-EJEC.'!$P$7:$P$9</c:f>
              <c:strCache>
                <c:ptCount val="3"/>
                <c:pt idx="0">
                  <c:v>Diciembre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Aprobado-EJEC.'!$P$10:$P$83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F-CA66-42DC-A13E-FFAFB7E89A2C}"/>
            </c:ext>
          </c:extLst>
        </c:ser>
        <c:ser>
          <c:idx val="16"/>
          <c:order val="16"/>
          <c:tx>
            <c:strRef>
              <c:f>'P2 Presupuesto Aprobado-EJEC.'!$Q$7:$Q$9</c:f>
              <c:strCache>
                <c:ptCount val="3"/>
                <c:pt idx="0">
                  <c:v>Total 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'P2 Presupuesto Aprobado-EJEC.'!$Q$10:$Q$83</c:f>
              <c:numCache>
                <c:formatCode>#,##0.00</c:formatCode>
                <c:ptCount val="74"/>
                <c:pt idx="0">
                  <c:v>1113443524.79</c:v>
                </c:pt>
                <c:pt idx="1">
                  <c:v>875785941.87000012</c:v>
                </c:pt>
                <c:pt idx="2">
                  <c:v>101878573.28999999</c:v>
                </c:pt>
                <c:pt idx="3">
                  <c:v>0</c:v>
                </c:pt>
                <c:pt idx="4">
                  <c:v>10000</c:v>
                </c:pt>
                <c:pt idx="5">
                  <c:v>135769009.63</c:v>
                </c:pt>
                <c:pt idx="6">
                  <c:v>324286479.69</c:v>
                </c:pt>
                <c:pt idx="7">
                  <c:v>25465370.709999993</c:v>
                </c:pt>
                <c:pt idx="8">
                  <c:v>5377941.2799999993</c:v>
                </c:pt>
                <c:pt idx="9">
                  <c:v>3654736.9</c:v>
                </c:pt>
                <c:pt idx="10">
                  <c:v>4467607.83</c:v>
                </c:pt>
                <c:pt idx="11">
                  <c:v>62646018.590000004</c:v>
                </c:pt>
                <c:pt idx="12">
                  <c:v>24323381.749999996</c:v>
                </c:pt>
                <c:pt idx="13">
                  <c:v>16235335.790000001</c:v>
                </c:pt>
                <c:pt idx="14">
                  <c:v>158337040.05000001</c:v>
                </c:pt>
                <c:pt idx="15">
                  <c:v>23779046.790000003</c:v>
                </c:pt>
                <c:pt idx="16">
                  <c:v>92664337.420000002</c:v>
                </c:pt>
                <c:pt idx="17">
                  <c:v>44562819.369999997</c:v>
                </c:pt>
                <c:pt idx="18">
                  <c:v>2843795.4600000004</c:v>
                </c:pt>
                <c:pt idx="19">
                  <c:v>5169088.1400000006</c:v>
                </c:pt>
                <c:pt idx="20">
                  <c:v>3991</c:v>
                </c:pt>
                <c:pt idx="21">
                  <c:v>1153082.9200000002</c:v>
                </c:pt>
                <c:pt idx="22">
                  <c:v>196820.96000000002</c:v>
                </c:pt>
                <c:pt idx="23">
                  <c:v>20489480.98</c:v>
                </c:pt>
                <c:pt idx="24">
                  <c:v>18245258.59</c:v>
                </c:pt>
                <c:pt idx="25">
                  <c:v>99434187.5</c:v>
                </c:pt>
                <c:pt idx="26">
                  <c:v>97967187.5</c:v>
                </c:pt>
                <c:pt idx="27">
                  <c:v>100000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1367000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61379352.429999992</c:v>
                </c:pt>
                <c:pt idx="42">
                  <c:v>52340335.470000006</c:v>
                </c:pt>
                <c:pt idx="43">
                  <c:v>2931677.02</c:v>
                </c:pt>
                <c:pt idx="44">
                  <c:v>463136.45</c:v>
                </c:pt>
                <c:pt idx="45">
                  <c:v>17294.41</c:v>
                </c:pt>
                <c:pt idx="46">
                  <c:v>4226844.63</c:v>
                </c:pt>
                <c:pt idx="47">
                  <c:v>1362894.45</c:v>
                </c:pt>
                <c:pt idx="48">
                  <c:v>37170</c:v>
                </c:pt>
                <c:pt idx="49">
                  <c:v>0</c:v>
                </c:pt>
                <c:pt idx="50">
                  <c:v>0</c:v>
                </c:pt>
                <c:pt idx="51">
                  <c:v>19083195.400000002</c:v>
                </c:pt>
                <c:pt idx="52">
                  <c:v>19083195.400000002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1710291077.2300003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'P2 Presupuesto Aprobado-EJEC.'!$A$10:$A$83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10-CA66-42DC-A13E-FFAFB7E89A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2948927"/>
        <c:axId val="1269003535"/>
      </c:barChart>
      <c:catAx>
        <c:axId val="1352948927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269003535"/>
        <c:crosses val="autoZero"/>
        <c:auto val="1"/>
        <c:lblAlgn val="ctr"/>
        <c:lblOffset val="100"/>
        <c:noMultiLvlLbl val="0"/>
      </c:catAx>
      <c:valAx>
        <c:axId val="126900353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13529489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81A0E0CE-36E0-4366-B6FA-042C9F5F4F8D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49E6098-34B2-9668-A4AA-BB57B2012B7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548053</xdr:colOff>
      <xdr:row>0</xdr:row>
      <xdr:rowOff>123402</xdr:rowOff>
    </xdr:from>
    <xdr:ext cx="837911" cy="792000"/>
    <xdr:pic>
      <xdr:nvPicPr>
        <xdr:cNvPr id="3" name="Imagen 37">
          <a:extLst>
            <a:ext uri="{FF2B5EF4-FFF2-40B4-BE49-F238E27FC236}">
              <a16:creationId xmlns:a16="http://schemas.microsoft.com/office/drawing/2014/main" id="{F7D78F7C-75B9-4C35-A705-C60947DD3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96853" y="123402"/>
          <a:ext cx="837911" cy="792000"/>
        </a:xfrm>
        <a:prstGeom prst="rect">
          <a:avLst/>
        </a:prstGeom>
      </xdr:spPr>
    </xdr:pic>
    <xdr:clientData/>
  </xdr:oneCellAnchor>
  <xdr:twoCellAnchor editAs="oneCell">
    <xdr:from>
      <xdr:col>1</xdr:col>
      <xdr:colOff>1497623</xdr:colOff>
      <xdr:row>0</xdr:row>
      <xdr:rowOff>98181</xdr:rowOff>
    </xdr:from>
    <xdr:to>
      <xdr:col>1</xdr:col>
      <xdr:colOff>3062234</xdr:colOff>
      <xdr:row>5</xdr:row>
      <xdr:rowOff>121025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AC5C17C4-B9C5-6924-825A-7184ED11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7623" y="98181"/>
          <a:ext cx="1564611" cy="83246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Relationship Id="rId1" Type="http://schemas.openxmlformats.org/officeDocument/2006/relationships/externalLinkPath" Target="file:///G:\Mi%20unidad\PROCESOS%20DEL%20D&#205;A%20A%20D&#205;A\A&#209;O%202023\REPORTE%20TRANSPARENCIA%202023\Marzo\ISFODOSU-Ejecuci&#243;n%20presupuestaria%20indicador%20presupuestario%20%20a&#241;o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2 Presupuesto Aprobado-Ejec "/>
      <sheetName val="Ejecución indicador mes corresp"/>
      <sheetName val="Plantilla"/>
      <sheetName val="Enero"/>
      <sheetName val="Febrero"/>
      <sheetName val="Marzo"/>
      <sheetName val="Febrero."/>
    </sheetNames>
    <sheetDataSet>
      <sheetData sheetId="0"/>
      <sheetData sheetId="1"/>
      <sheetData sheetId="2">
        <row r="7">
          <cell r="A7" t="str">
            <v>2.1</v>
          </cell>
          <cell r="B7" t="str">
            <v>2.1-REMUNERACIONES Y CONTRIBUCIONES</v>
          </cell>
          <cell r="C7">
            <v>94280835.930000007</v>
          </cell>
        </row>
        <row r="8">
          <cell r="A8" t="str">
            <v>2.1.1</v>
          </cell>
          <cell r="B8" t="str">
            <v>2.1.1-REMUNERACIONES</v>
          </cell>
          <cell r="C8">
            <v>81345980.799999997</v>
          </cell>
        </row>
        <row r="9">
          <cell r="A9" t="str">
            <v>2.1.2</v>
          </cell>
          <cell r="B9" t="str">
            <v>2.1.2-SOBRESUELDOS</v>
          </cell>
          <cell r="C9">
            <v>511815.4</v>
          </cell>
        </row>
        <row r="10">
          <cell r="A10" t="str">
            <v>2.1.4</v>
          </cell>
          <cell r="B10" t="str">
            <v>2.1.4-GRATIFICACIONES Y BONIFICACIONES</v>
          </cell>
          <cell r="C10">
            <v>0</v>
          </cell>
        </row>
        <row r="11">
          <cell r="A11" t="str">
            <v>2.1.5</v>
          </cell>
          <cell r="B11" t="str">
            <v>2.1.5-CONTRIBUCIONES A LA SEGURIDAD SOCIAL</v>
          </cell>
          <cell r="C11">
            <v>12423039.73</v>
          </cell>
        </row>
        <row r="12">
          <cell r="A12" t="str">
            <v>2.2</v>
          </cell>
          <cell r="B12" t="str">
            <v>2.2-CONTRATACIÓN DE SERVICIOS</v>
          </cell>
          <cell r="C12">
            <v>0</v>
          </cell>
        </row>
        <row r="13">
          <cell r="A13" t="str">
            <v>2.2.1</v>
          </cell>
          <cell r="B13" t="str">
            <v>2.2.1-SERVICIOS BÁSICOS</v>
          </cell>
          <cell r="C13">
            <v>2820961.76</v>
          </cell>
        </row>
        <row r="14">
          <cell r="A14" t="str">
            <v>2.2.2</v>
          </cell>
          <cell r="B14" t="str">
            <v>2.2.2-PUBLICIDAD, IMPRESIÓN Y ENCUADERNACIÓN</v>
          </cell>
          <cell r="C14">
            <v>964290.69</v>
          </cell>
        </row>
        <row r="15">
          <cell r="A15" t="str">
            <v>2.2.3</v>
          </cell>
          <cell r="B15" t="str">
            <v>2.2.3-VIÁTICOS</v>
          </cell>
          <cell r="C15">
            <v>708100</v>
          </cell>
        </row>
        <row r="16">
          <cell r="A16" t="str">
            <v>2.2.4</v>
          </cell>
          <cell r="B16" t="str">
            <v>2.2.4-TRANSPORTE Y ALMACENAJE</v>
          </cell>
          <cell r="C16">
            <v>278000</v>
          </cell>
        </row>
        <row r="17">
          <cell r="A17" t="str">
            <v>2.2.5</v>
          </cell>
          <cell r="B17" t="str">
            <v>2.2.5-ALQUILERES Y RENTAS</v>
          </cell>
          <cell r="C17">
            <v>1386459.7</v>
          </cell>
        </row>
        <row r="18">
          <cell r="A18" t="str">
            <v>2.2.6</v>
          </cell>
          <cell r="B18" t="str">
            <v>2.2.6-SEGUROS</v>
          </cell>
          <cell r="C18">
            <v>1539801.67</v>
          </cell>
        </row>
        <row r="19">
          <cell r="A19" t="str">
            <v>2.2.7</v>
          </cell>
          <cell r="B19" t="str">
            <v>2.2.7-SERVICIOS DE CONSERVACIÓN, REPARACIONES MENORES E INSTALACIONES TEMPORALES</v>
          </cell>
          <cell r="C19">
            <v>9983280.8499999996</v>
          </cell>
        </row>
        <row r="20">
          <cell r="A20" t="str">
            <v>2.2.8</v>
          </cell>
          <cell r="B20" t="str">
            <v>2.2.8-OTROS SERVICIOS NO INCLUIDOS EN CONCEPTOS ANTERIORES</v>
          </cell>
          <cell r="C20">
            <v>4431464.24</v>
          </cell>
        </row>
        <row r="21">
          <cell r="A21" t="str">
            <v>2.2.9</v>
          </cell>
          <cell r="B21" t="str">
            <v>2.2.9-OTRAS CONTRATACIONES DE SERVICIOS</v>
          </cell>
          <cell r="C21">
            <v>2274524.06</v>
          </cell>
        </row>
        <row r="22">
          <cell r="A22" t="str">
            <v>2.3</v>
          </cell>
          <cell r="B22" t="str">
            <v>2.3-MATERIALES Y SUMINISTROS</v>
          </cell>
          <cell r="C22">
            <v>0</v>
          </cell>
        </row>
        <row r="23">
          <cell r="A23" t="str">
            <v>2.3.1</v>
          </cell>
          <cell r="B23" t="str">
            <v>2.3.1-ALIMENTOS Y PRODUCTOS AGROFORESTALES</v>
          </cell>
          <cell r="C23">
            <v>5660525.2599999998</v>
          </cell>
        </row>
        <row r="24">
          <cell r="A24" t="str">
            <v>2.3.2</v>
          </cell>
          <cell r="B24" t="str">
            <v>2.3.2-TEXTILES Y VESTUARIOS</v>
          </cell>
          <cell r="C24">
            <v>848561.6</v>
          </cell>
        </row>
        <row r="25">
          <cell r="A25" t="str">
            <v>2.3.3</v>
          </cell>
          <cell r="B25" t="str">
            <v>2.3.3-PRODUCTOS DE PAPEL, CARTÓN E IMPRESOS</v>
          </cell>
          <cell r="C25">
            <v>252992</v>
          </cell>
        </row>
        <row r="26">
          <cell r="A26" t="str">
            <v>2.3.4</v>
          </cell>
          <cell r="B26" t="str">
            <v>2.3.4-PRODUCTOS FARMACÉUTICOS</v>
          </cell>
          <cell r="C26">
            <v>0</v>
          </cell>
        </row>
        <row r="27">
          <cell r="A27" t="str">
            <v>2.3.5</v>
          </cell>
          <cell r="B27" t="str">
            <v>2.3.5-PRODUCTOS DE CUERO, CAUCHO Y PLÁSTICO</v>
          </cell>
          <cell r="C27">
            <v>0</v>
          </cell>
        </row>
        <row r="28">
          <cell r="A28" t="str">
            <v>2.3.6</v>
          </cell>
          <cell r="B28" t="str">
            <v>2.3.6-PRODUCTOS DE MINERALES, METÁLICOS Y NO METÁLICOS</v>
          </cell>
          <cell r="C28">
            <v>103232.3</v>
          </cell>
        </row>
        <row r="29">
          <cell r="A29" t="str">
            <v>2.3.7</v>
          </cell>
          <cell r="B29" t="str">
            <v>2.3.7-COMBUSTIBLES, LUBRICANTES, PRODUCTOS QUÍMICOS Y CONEXOS</v>
          </cell>
          <cell r="C29">
            <v>2066654.97</v>
          </cell>
        </row>
        <row r="30">
          <cell r="A30" t="str">
            <v>2.3.9</v>
          </cell>
          <cell r="B30" t="str">
            <v>2.3.9-PRODUCTOS Y ÚTILES VARIOS</v>
          </cell>
          <cell r="C30">
            <v>1896056.73</v>
          </cell>
        </row>
        <row r="31">
          <cell r="A31" t="str">
            <v>2.4</v>
          </cell>
          <cell r="B31" t="str">
            <v>2.4-TRANSFERENCIAS CORRIENTES</v>
          </cell>
          <cell r="C31">
            <v>0</v>
          </cell>
        </row>
        <row r="32">
          <cell r="A32" t="str">
            <v>2.4.1</v>
          </cell>
          <cell r="B32" t="str">
            <v>2.4.1-TRANSFERENCIAS CORRIENTES AL SECTOR PRIVADO</v>
          </cell>
          <cell r="C32">
            <v>19649000</v>
          </cell>
        </row>
        <row r="33">
          <cell r="A33" t="str">
            <v>2.4.7</v>
          </cell>
          <cell r="B33" t="str">
            <v>2.4.7-TRANSFERENCIAS CORRIENTES AL SECTOR EXTERNO</v>
          </cell>
          <cell r="C33">
            <v>0</v>
          </cell>
        </row>
        <row r="34">
          <cell r="A34" t="str">
            <v>2.6</v>
          </cell>
          <cell r="B34" t="str">
            <v>2.6-BIENES MUEBLES, INMUEBLES E INTANGIBLES</v>
          </cell>
          <cell r="C34">
            <v>0</v>
          </cell>
        </row>
        <row r="35">
          <cell r="A35" t="str">
            <v>2.6.1</v>
          </cell>
          <cell r="B35" t="str">
            <v>2.6.1-MOBILIARIO Y EQUIPO</v>
          </cell>
          <cell r="C35">
            <v>448761.41</v>
          </cell>
        </row>
        <row r="36">
          <cell r="A36" t="str">
            <v>2.6.2</v>
          </cell>
          <cell r="B36" t="str">
            <v>2.6.2-MOBILIARIO Y EQUIPO EDUCACIONAL Y RECREATIVO</v>
          </cell>
          <cell r="C36">
            <v>0</v>
          </cell>
        </row>
        <row r="37">
          <cell r="A37" t="str">
            <v>2.6.3</v>
          </cell>
          <cell r="B37" t="str">
            <v>2.6.3-EQUIPO E INSTRUMENTAL, CIENTÍFICO Y LABORATORIO</v>
          </cell>
          <cell r="C37">
            <v>58500</v>
          </cell>
        </row>
        <row r="38">
          <cell r="A38" t="str">
            <v>2.6.4</v>
          </cell>
          <cell r="B38" t="str">
            <v>2.6.4-VEHÍCULOS Y EQUIPO DE TRANSPORTE, TRACCIÓN Y ELEVACIÓN</v>
          </cell>
          <cell r="C38">
            <v>0</v>
          </cell>
        </row>
        <row r="39">
          <cell r="A39" t="str">
            <v>2.6.5</v>
          </cell>
          <cell r="B39" t="str">
            <v>2.6.5-MAQUINARIA, OTROS EQUIPOS Y HERRAMIENTAS</v>
          </cell>
          <cell r="C39">
            <v>1454260.62</v>
          </cell>
        </row>
        <row r="40">
          <cell r="A40" t="str">
            <v>2.6.6</v>
          </cell>
          <cell r="B40" t="str">
            <v>2.6.6-EQUIPOS DE DEFENSA Y SEGURIDAD</v>
          </cell>
          <cell r="C40">
            <v>211220</v>
          </cell>
        </row>
        <row r="41">
          <cell r="A41" t="str">
            <v>2.6.8</v>
          </cell>
          <cell r="B41" t="str">
            <v>2.6.8-BIENES INTANGIBLES</v>
          </cell>
          <cell r="C41">
            <v>1178920.8500000001</v>
          </cell>
        </row>
        <row r="42">
          <cell r="A42" t="str">
            <v>2.7</v>
          </cell>
          <cell r="B42" t="str">
            <v>2.7-OBRAS</v>
          </cell>
          <cell r="C42">
            <v>0</v>
          </cell>
        </row>
        <row r="43">
          <cell r="A43" t="str">
            <v>2.7.1</v>
          </cell>
          <cell r="B43" t="str">
            <v>2.7.1-OBRAS EN EDIFICACIONES</v>
          </cell>
          <cell r="C43">
            <v>0</v>
          </cell>
        </row>
      </sheetData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AA2E8-22FD-44D2-AB99-FC2061007DDA}">
  <sheetPr>
    <pageSetUpPr fitToPage="1"/>
  </sheetPr>
  <dimension ref="A1:Q111"/>
  <sheetViews>
    <sheetView showGridLines="0" tabSelected="1" view="pageBreakPreview" topLeftCell="B1" zoomScaleNormal="100" zoomScaleSheetLayoutView="100" workbookViewId="0">
      <selection activeCell="L91" sqref="L91"/>
    </sheetView>
  </sheetViews>
  <sheetFormatPr baseColWidth="10" defaultColWidth="11.42578125" defaultRowHeight="12.75" x14ac:dyDescent="0.2"/>
  <cols>
    <col min="1" max="1" width="7" style="1" hidden="1" customWidth="1"/>
    <col min="2" max="2" width="55.42578125" style="11" customWidth="1"/>
    <col min="3" max="4" width="13.28515625" style="7" customWidth="1"/>
    <col min="5" max="5" width="11.85546875" style="8" customWidth="1"/>
    <col min="6" max="8" width="11.85546875" style="7" customWidth="1"/>
    <col min="9" max="9" width="12.28515625" style="7" customWidth="1"/>
    <col min="10" max="10" width="11.7109375" style="7" customWidth="1"/>
    <col min="11" max="11" width="11.85546875" style="7" customWidth="1"/>
    <col min="12" max="13" width="11.7109375" style="7" bestFit="1" customWidth="1"/>
    <col min="14" max="16" width="12.42578125" style="7" hidden="1" customWidth="1"/>
    <col min="17" max="17" width="13" style="7" bestFit="1" customWidth="1"/>
    <col min="18" max="16384" width="11.42578125" style="1"/>
  </cols>
  <sheetData>
    <row r="1" spans="1:17" x14ac:dyDescent="0.2">
      <c r="B1" s="38" t="s">
        <v>0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x14ac:dyDescent="0.2">
      <c r="B2" s="38" t="s">
        <v>1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</row>
    <row r="3" spans="1:17" x14ac:dyDescent="0.2">
      <c r="B3" s="39" t="s">
        <v>108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39"/>
      <c r="N3" s="39"/>
      <c r="O3" s="39"/>
      <c r="P3" s="39"/>
      <c r="Q3" s="39"/>
    </row>
    <row r="4" spans="1:17" x14ac:dyDescent="0.2">
      <c r="B4" s="38" t="s">
        <v>92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</row>
    <row r="5" spans="1:17" x14ac:dyDescent="0.2">
      <c r="B5" s="40" t="s">
        <v>2</v>
      </c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20.25" customHeight="1" x14ac:dyDescent="0.2">
      <c r="B6" s="2"/>
      <c r="C6" s="2"/>
      <c r="D6" s="2"/>
      <c r="G6" s="1" t="s">
        <v>109</v>
      </c>
      <c r="H6" s="1"/>
      <c r="J6" s="1"/>
      <c r="L6" s="1"/>
      <c r="M6" s="1"/>
      <c r="N6" s="1"/>
      <c r="O6" s="1"/>
      <c r="P6" s="1"/>
      <c r="Q6" s="1"/>
    </row>
    <row r="7" spans="1:17" s="7" customFormat="1" ht="15" customHeight="1" x14ac:dyDescent="0.25">
      <c r="B7" s="33" t="s">
        <v>68</v>
      </c>
      <c r="C7" s="34" t="s">
        <v>69</v>
      </c>
      <c r="D7" s="34" t="s">
        <v>70</v>
      </c>
      <c r="E7" s="34" t="s">
        <v>102</v>
      </c>
      <c r="F7" s="34" t="s">
        <v>103</v>
      </c>
      <c r="G7" s="34" t="s">
        <v>104</v>
      </c>
      <c r="H7" s="34" t="s">
        <v>4</v>
      </c>
      <c r="I7" s="35" t="s">
        <v>5</v>
      </c>
      <c r="J7" s="35" t="s">
        <v>6</v>
      </c>
      <c r="K7" s="35" t="s">
        <v>7</v>
      </c>
      <c r="L7" s="35" t="s">
        <v>72</v>
      </c>
      <c r="M7" s="35" t="s">
        <v>8</v>
      </c>
      <c r="N7" s="35" t="s">
        <v>9</v>
      </c>
      <c r="O7" s="35" t="s">
        <v>73</v>
      </c>
      <c r="P7" s="35" t="s">
        <v>10</v>
      </c>
      <c r="Q7" s="35" t="s">
        <v>3</v>
      </c>
    </row>
    <row r="8" spans="1:17" s="7" customFormat="1" x14ac:dyDescent="0.25">
      <c r="B8" s="33"/>
      <c r="C8" s="34"/>
      <c r="D8" s="34"/>
      <c r="E8" s="34" t="s">
        <v>71</v>
      </c>
      <c r="F8" s="34" t="s">
        <v>71</v>
      </c>
      <c r="G8" s="34" t="s">
        <v>4</v>
      </c>
      <c r="H8" s="34" t="s">
        <v>4</v>
      </c>
      <c r="I8" s="36"/>
      <c r="J8" s="36"/>
      <c r="K8" s="36"/>
      <c r="L8" s="36"/>
      <c r="M8" s="36"/>
      <c r="N8" s="36"/>
      <c r="O8" s="36"/>
      <c r="P8" s="36"/>
      <c r="Q8" s="36"/>
    </row>
    <row r="9" spans="1:17" ht="14.25" customHeight="1" x14ac:dyDescent="0.2">
      <c r="B9" s="13" t="s">
        <v>11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</row>
    <row r="10" spans="1:17" ht="14.25" customHeight="1" x14ac:dyDescent="0.2">
      <c r="A10" s="1" t="str">
        <f t="shared" ref="A10:A73" si="0">+TRIM(MID(B10,1,FIND("-",B10,1)-1))</f>
        <v>2.1</v>
      </c>
      <c r="B10" s="13" t="s">
        <v>12</v>
      </c>
      <c r="C10" s="14">
        <f>SUM(C11:C15)</f>
        <v>1722392247</v>
      </c>
      <c r="D10" s="14">
        <f>SUM(D11:D15)</f>
        <v>1722392247</v>
      </c>
      <c r="E10" s="14">
        <f t="shared" ref="E10:I10" si="1">SUM(E11:E15)</f>
        <v>103571240.91000001</v>
      </c>
      <c r="F10" s="14">
        <f t="shared" si="1"/>
        <v>120517255.66</v>
      </c>
      <c r="G10" s="14">
        <f t="shared" si="1"/>
        <v>121807109.05000001</v>
      </c>
      <c r="H10" s="14">
        <f t="shared" si="1"/>
        <v>132085964.08000001</v>
      </c>
      <c r="I10" s="14">
        <f t="shared" si="1"/>
        <v>183109239.78999999</v>
      </c>
      <c r="J10" s="14">
        <f t="shared" ref="J10:O10" si="2">SUM(J11:J15)</f>
        <v>128873468.63999999</v>
      </c>
      <c r="K10" s="14">
        <f t="shared" si="2"/>
        <v>124993558.93000001</v>
      </c>
      <c r="L10" s="14">
        <f t="shared" si="2"/>
        <v>111898597.92</v>
      </c>
      <c r="M10" s="14">
        <f t="shared" si="2"/>
        <v>86587089.810000002</v>
      </c>
      <c r="N10" s="14">
        <f t="shared" si="2"/>
        <v>0</v>
      </c>
      <c r="O10" s="14">
        <f t="shared" si="2"/>
        <v>0</v>
      </c>
      <c r="P10" s="14">
        <f t="shared" ref="P10" si="3">SUM(P11:P15)</f>
        <v>0</v>
      </c>
      <c r="Q10" s="14">
        <f t="shared" ref="Q10:Q60" si="4">SUM(E10:P10)</f>
        <v>1113443524.79</v>
      </c>
    </row>
    <row r="11" spans="1:17" ht="14.25" customHeight="1" x14ac:dyDescent="0.2">
      <c r="A11" s="1" t="str">
        <f t="shared" si="0"/>
        <v>2.1.1</v>
      </c>
      <c r="B11" s="15" t="s">
        <v>13</v>
      </c>
      <c r="C11" s="23">
        <v>1267732398</v>
      </c>
      <c r="D11" s="24">
        <v>1287685127.8800001</v>
      </c>
      <c r="E11" s="16">
        <v>87688903.120000005</v>
      </c>
      <c r="F11" s="16">
        <v>103451790.22</v>
      </c>
      <c r="G11" s="16">
        <v>104362848.09</v>
      </c>
      <c r="H11" s="16">
        <v>112517501.36</v>
      </c>
      <c r="I11" s="16">
        <v>90689014.159999996</v>
      </c>
      <c r="J11" s="16">
        <v>101366217.69</v>
      </c>
      <c r="K11" s="16">
        <v>106942740.20999999</v>
      </c>
      <c r="L11" s="16">
        <v>96209114.150000006</v>
      </c>
      <c r="M11" s="16">
        <v>72557812.870000005</v>
      </c>
      <c r="N11" s="16">
        <v>0</v>
      </c>
      <c r="O11" s="16">
        <v>0</v>
      </c>
      <c r="P11" s="16">
        <v>0</v>
      </c>
      <c r="Q11" s="14">
        <f t="shared" si="4"/>
        <v>875785941.87000012</v>
      </c>
    </row>
    <row r="12" spans="1:17" ht="14.25" customHeight="1" x14ac:dyDescent="0.2">
      <c r="A12" s="1" t="str">
        <f t="shared" si="0"/>
        <v>2.1.2</v>
      </c>
      <c r="B12" s="15" t="s">
        <v>14</v>
      </c>
      <c r="C12" s="23">
        <v>266288151</v>
      </c>
      <c r="D12" s="24">
        <v>249256947.05000001</v>
      </c>
      <c r="E12" s="16">
        <v>2287298.09</v>
      </c>
      <c r="F12" s="16">
        <v>867474.87</v>
      </c>
      <c r="G12" s="16">
        <v>1319091.28</v>
      </c>
      <c r="H12" s="16">
        <v>2290660.2599999998</v>
      </c>
      <c r="I12" s="16">
        <v>78318626.189999998</v>
      </c>
      <c r="J12" s="16">
        <v>11797195.289999999</v>
      </c>
      <c r="K12" s="16">
        <v>1604863.29</v>
      </c>
      <c r="L12" s="16">
        <v>752001</v>
      </c>
      <c r="M12" s="16">
        <v>2641363.02</v>
      </c>
      <c r="N12" s="16">
        <v>0</v>
      </c>
      <c r="O12" s="16">
        <v>0</v>
      </c>
      <c r="P12" s="16">
        <v>0</v>
      </c>
      <c r="Q12" s="14">
        <f t="shared" si="4"/>
        <v>101878573.28999999</v>
      </c>
    </row>
    <row r="13" spans="1:17" ht="14.25" customHeight="1" x14ac:dyDescent="0.2">
      <c r="A13" s="1" t="str">
        <f t="shared" si="0"/>
        <v>2.1.3</v>
      </c>
      <c r="B13" s="15" t="s">
        <v>15</v>
      </c>
      <c r="C13" s="23">
        <v>200000</v>
      </c>
      <c r="D13" s="24">
        <v>7671</v>
      </c>
      <c r="E13" s="16">
        <v>0</v>
      </c>
      <c r="F13" s="16">
        <v>0</v>
      </c>
      <c r="G13" s="16">
        <v>0</v>
      </c>
      <c r="H13" s="16">
        <v>0</v>
      </c>
      <c r="I13" s="16">
        <v>0</v>
      </c>
      <c r="J13" s="16">
        <v>0</v>
      </c>
      <c r="K13" s="16">
        <v>0</v>
      </c>
      <c r="L13" s="16">
        <v>0</v>
      </c>
      <c r="M13" s="16">
        <v>0</v>
      </c>
      <c r="N13" s="16">
        <v>0</v>
      </c>
      <c r="O13" s="16">
        <v>0</v>
      </c>
      <c r="P13" s="16">
        <v>0</v>
      </c>
      <c r="Q13" s="14">
        <f t="shared" si="4"/>
        <v>0</v>
      </c>
    </row>
    <row r="14" spans="1:17" ht="14.25" customHeight="1" x14ac:dyDescent="0.2">
      <c r="A14" s="1" t="str">
        <f t="shared" si="0"/>
        <v>2.1.4</v>
      </c>
      <c r="B14" s="15" t="s">
        <v>16</v>
      </c>
      <c r="C14" s="23">
        <v>300300</v>
      </c>
      <c r="D14" s="24">
        <v>40000</v>
      </c>
      <c r="E14" s="16">
        <v>10000</v>
      </c>
      <c r="F14" s="16">
        <v>0</v>
      </c>
      <c r="G14" s="16">
        <v>0</v>
      </c>
      <c r="H14" s="16">
        <v>0</v>
      </c>
      <c r="I14" s="16">
        <v>0</v>
      </c>
      <c r="J14" s="16">
        <v>0</v>
      </c>
      <c r="K14" s="16">
        <v>0</v>
      </c>
      <c r="L14" s="16">
        <v>0</v>
      </c>
      <c r="M14" s="16">
        <v>0</v>
      </c>
      <c r="N14" s="16">
        <v>0</v>
      </c>
      <c r="O14" s="16">
        <v>0</v>
      </c>
      <c r="P14" s="16">
        <v>0</v>
      </c>
      <c r="Q14" s="14">
        <f t="shared" si="4"/>
        <v>10000</v>
      </c>
    </row>
    <row r="15" spans="1:17" ht="14.25" customHeight="1" x14ac:dyDescent="0.2">
      <c r="A15" s="1" t="str">
        <f t="shared" si="0"/>
        <v>2.1.5</v>
      </c>
      <c r="B15" s="15" t="s">
        <v>74</v>
      </c>
      <c r="C15" s="23">
        <v>187871398</v>
      </c>
      <c r="D15" s="24">
        <v>185402501.06999999</v>
      </c>
      <c r="E15" s="16">
        <v>13585039.699999999</v>
      </c>
      <c r="F15" s="16">
        <v>16197990.57</v>
      </c>
      <c r="G15" s="16">
        <v>16125169.68</v>
      </c>
      <c r="H15" s="16">
        <v>17277802.460000001</v>
      </c>
      <c r="I15" s="16">
        <v>14101599.439999999</v>
      </c>
      <c r="J15" s="16">
        <v>15710055.66</v>
      </c>
      <c r="K15" s="16">
        <v>16445955.43</v>
      </c>
      <c r="L15" s="16">
        <v>14937482.77</v>
      </c>
      <c r="M15" s="16">
        <v>11387913.92</v>
      </c>
      <c r="N15" s="16">
        <v>0</v>
      </c>
      <c r="O15" s="16">
        <v>0</v>
      </c>
      <c r="P15" s="16">
        <v>0</v>
      </c>
      <c r="Q15" s="14">
        <f t="shared" si="4"/>
        <v>135769009.63</v>
      </c>
    </row>
    <row r="16" spans="1:17" ht="14.25" customHeight="1" x14ac:dyDescent="0.2">
      <c r="A16" s="1" t="str">
        <f t="shared" si="0"/>
        <v>2.2</v>
      </c>
      <c r="B16" s="13" t="s">
        <v>17</v>
      </c>
      <c r="C16" s="14">
        <f>SUM(C17:C25)</f>
        <v>510563899</v>
      </c>
      <c r="D16" s="14">
        <f>SUM(D17:D25)</f>
        <v>510563899</v>
      </c>
      <c r="E16" s="14">
        <f t="shared" ref="E16:J16" si="5">SUM(E17:E25)</f>
        <v>10312075.809999999</v>
      </c>
      <c r="F16" s="14">
        <f t="shared" si="5"/>
        <v>30902503.670000002</v>
      </c>
      <c r="G16" s="14">
        <f t="shared" si="5"/>
        <v>43410091.019999996</v>
      </c>
      <c r="H16" s="14">
        <f t="shared" si="5"/>
        <v>52076135.009999998</v>
      </c>
      <c r="I16" s="14">
        <f t="shared" si="5"/>
        <v>19601340.699999999</v>
      </c>
      <c r="J16" s="14">
        <f t="shared" si="5"/>
        <v>50696776</v>
      </c>
      <c r="K16" s="14">
        <f t="shared" ref="K16:M16" si="6">SUM(K17:K25)</f>
        <v>32799096.659999996</v>
      </c>
      <c r="L16" s="14">
        <f t="shared" si="6"/>
        <v>22885912.310000002</v>
      </c>
      <c r="M16" s="14">
        <f t="shared" si="6"/>
        <v>61602548.509999998</v>
      </c>
      <c r="N16" s="14">
        <f t="shared" ref="N16:O16" si="7">SUM(N17:N25)</f>
        <v>0</v>
      </c>
      <c r="O16" s="14">
        <f t="shared" si="7"/>
        <v>0</v>
      </c>
      <c r="P16" s="14">
        <f t="shared" ref="P16" si="8">SUM(P17:P25)</f>
        <v>0</v>
      </c>
      <c r="Q16" s="14">
        <f t="shared" si="4"/>
        <v>324286479.69</v>
      </c>
    </row>
    <row r="17" spans="1:17" ht="14.25" customHeight="1" x14ac:dyDescent="0.2">
      <c r="A17" s="1" t="str">
        <f t="shared" si="0"/>
        <v>2.2.1</v>
      </c>
      <c r="B17" s="15" t="s">
        <v>18</v>
      </c>
      <c r="C17" s="23">
        <v>34621905</v>
      </c>
      <c r="D17" s="29">
        <v>34621905</v>
      </c>
      <c r="E17" s="16">
        <v>2965123.03</v>
      </c>
      <c r="F17" s="16">
        <v>2532435.21</v>
      </c>
      <c r="G17" s="16">
        <v>3079670.55</v>
      </c>
      <c r="H17" s="16">
        <v>3475272.19</v>
      </c>
      <c r="I17" s="16">
        <v>2639492.0299999998</v>
      </c>
      <c r="J17" s="16">
        <v>2714032.56</v>
      </c>
      <c r="K17" s="16">
        <v>2714659.14</v>
      </c>
      <c r="L17" s="16">
        <v>2642044.92</v>
      </c>
      <c r="M17" s="16">
        <v>2702641.08</v>
      </c>
      <c r="N17" s="16">
        <v>0</v>
      </c>
      <c r="O17" s="16">
        <v>0</v>
      </c>
      <c r="P17" s="16">
        <v>0</v>
      </c>
      <c r="Q17" s="14">
        <f t="shared" si="4"/>
        <v>25465370.709999993</v>
      </c>
    </row>
    <row r="18" spans="1:17" ht="14.25" customHeight="1" x14ac:dyDescent="0.2">
      <c r="A18" s="1" t="str">
        <f t="shared" si="0"/>
        <v>2.2.2</v>
      </c>
      <c r="B18" s="15" t="s">
        <v>19</v>
      </c>
      <c r="C18" s="23">
        <v>49761522</v>
      </c>
      <c r="D18" s="23">
        <v>26483109.82</v>
      </c>
      <c r="E18" s="16">
        <v>612481.36</v>
      </c>
      <c r="F18" s="16">
        <v>871222.7</v>
      </c>
      <c r="G18" s="16">
        <v>408110.3</v>
      </c>
      <c r="H18" s="16">
        <v>443630.65</v>
      </c>
      <c r="I18" s="16">
        <v>52403.8</v>
      </c>
      <c r="J18" s="16">
        <v>145276.59</v>
      </c>
      <c r="K18" s="16">
        <v>607508.67000000004</v>
      </c>
      <c r="L18" s="16">
        <v>1219363.74</v>
      </c>
      <c r="M18" s="16">
        <v>1017943.47</v>
      </c>
      <c r="N18" s="16">
        <v>0</v>
      </c>
      <c r="O18" s="16">
        <v>0</v>
      </c>
      <c r="P18" s="16">
        <v>0</v>
      </c>
      <c r="Q18" s="14">
        <f t="shared" si="4"/>
        <v>5377941.2799999993</v>
      </c>
    </row>
    <row r="19" spans="1:17" ht="14.25" customHeight="1" x14ac:dyDescent="0.2">
      <c r="A19" s="1" t="str">
        <f t="shared" si="0"/>
        <v>2.2.3</v>
      </c>
      <c r="B19" s="15" t="s">
        <v>20</v>
      </c>
      <c r="C19" s="23">
        <v>2857130</v>
      </c>
      <c r="D19" s="24">
        <v>4907130</v>
      </c>
      <c r="E19" s="16">
        <v>234500</v>
      </c>
      <c r="F19" s="16">
        <v>165050</v>
      </c>
      <c r="G19" s="16">
        <v>241714.95</v>
      </c>
      <c r="H19" s="16">
        <v>417087.2</v>
      </c>
      <c r="I19" s="16">
        <v>740620</v>
      </c>
      <c r="J19" s="16">
        <v>437801.25</v>
      </c>
      <c r="K19" s="16">
        <v>291489.5</v>
      </c>
      <c r="L19" s="16">
        <v>642474</v>
      </c>
      <c r="M19" s="16">
        <v>484000</v>
      </c>
      <c r="N19" s="16">
        <v>0</v>
      </c>
      <c r="O19" s="16">
        <v>0</v>
      </c>
      <c r="P19" s="16">
        <v>0</v>
      </c>
      <c r="Q19" s="14">
        <f t="shared" si="4"/>
        <v>3654736.9</v>
      </c>
    </row>
    <row r="20" spans="1:17" ht="14.25" customHeight="1" x14ac:dyDescent="0.2">
      <c r="A20" s="1" t="str">
        <f t="shared" si="0"/>
        <v>2.2.4</v>
      </c>
      <c r="B20" s="15" t="s">
        <v>21</v>
      </c>
      <c r="C20" s="23">
        <v>10816596</v>
      </c>
      <c r="D20" s="29">
        <v>10825496</v>
      </c>
      <c r="E20" s="16">
        <v>229618.16</v>
      </c>
      <c r="F20" s="16">
        <v>202341.34</v>
      </c>
      <c r="G20" s="16">
        <v>497834.55</v>
      </c>
      <c r="H20" s="16">
        <v>650293.68999999994</v>
      </c>
      <c r="I20" s="16">
        <v>1109344.8400000001</v>
      </c>
      <c r="J20" s="16">
        <v>510330.55</v>
      </c>
      <c r="K20" s="16">
        <v>695536.13</v>
      </c>
      <c r="L20" s="16">
        <v>466908.57</v>
      </c>
      <c r="M20" s="16">
        <v>105400</v>
      </c>
      <c r="N20" s="16">
        <v>0</v>
      </c>
      <c r="O20" s="16">
        <v>0</v>
      </c>
      <c r="P20" s="16">
        <v>0</v>
      </c>
      <c r="Q20" s="14">
        <f t="shared" si="4"/>
        <v>4467607.83</v>
      </c>
    </row>
    <row r="21" spans="1:17" ht="14.25" customHeight="1" x14ac:dyDescent="0.2">
      <c r="A21" s="1" t="str">
        <f t="shared" si="0"/>
        <v>2.2.5</v>
      </c>
      <c r="B21" s="15" t="s">
        <v>22</v>
      </c>
      <c r="C21" s="23">
        <v>72222024</v>
      </c>
      <c r="D21" s="30">
        <v>73797055.319999993</v>
      </c>
      <c r="E21" s="16">
        <v>194192.6</v>
      </c>
      <c r="F21" s="16">
        <v>17715294.280000001</v>
      </c>
      <c r="G21" s="16">
        <v>1649840.6</v>
      </c>
      <c r="H21" s="16">
        <v>0</v>
      </c>
      <c r="I21" s="16">
        <v>0</v>
      </c>
      <c r="J21" s="16">
        <v>29637930.100000001</v>
      </c>
      <c r="K21" s="16">
        <v>238373.55</v>
      </c>
      <c r="L21" s="16">
        <v>1157903.56</v>
      </c>
      <c r="M21" s="16">
        <v>12052483.9</v>
      </c>
      <c r="N21" s="16">
        <v>0</v>
      </c>
      <c r="O21" s="16">
        <v>0</v>
      </c>
      <c r="P21" s="16">
        <v>0</v>
      </c>
      <c r="Q21" s="14">
        <f t="shared" si="4"/>
        <v>62646018.590000004</v>
      </c>
    </row>
    <row r="22" spans="1:17" ht="14.25" customHeight="1" x14ac:dyDescent="0.2">
      <c r="A22" s="1" t="str">
        <f t="shared" si="0"/>
        <v>2.2.6</v>
      </c>
      <c r="B22" s="15" t="s">
        <v>23</v>
      </c>
      <c r="C22" s="23">
        <v>30360000</v>
      </c>
      <c r="D22" s="24">
        <v>30276440</v>
      </c>
      <c r="E22" s="16">
        <v>1811116.45</v>
      </c>
      <c r="F22" s="16">
        <v>1785874.82</v>
      </c>
      <c r="G22" s="16">
        <v>1848042.24</v>
      </c>
      <c r="H22" s="16">
        <v>7902057.6799999997</v>
      </c>
      <c r="I22" s="16">
        <v>1958678.15</v>
      </c>
      <c r="J22" s="16">
        <v>1958745.72</v>
      </c>
      <c r="K22" s="16">
        <v>1965211.56</v>
      </c>
      <c r="L22" s="16">
        <v>2884579.02</v>
      </c>
      <c r="M22" s="16">
        <v>2209076.11</v>
      </c>
      <c r="N22" s="16">
        <v>0</v>
      </c>
      <c r="O22" s="16">
        <v>0</v>
      </c>
      <c r="P22" s="16">
        <v>0</v>
      </c>
      <c r="Q22" s="14">
        <f t="shared" si="4"/>
        <v>24323381.749999996</v>
      </c>
    </row>
    <row r="23" spans="1:17" ht="19.5" customHeight="1" x14ac:dyDescent="0.2">
      <c r="A23" s="1" t="str">
        <f t="shared" si="0"/>
        <v>2.2.7</v>
      </c>
      <c r="B23" s="15" t="s">
        <v>24</v>
      </c>
      <c r="C23" s="23">
        <v>35811800</v>
      </c>
      <c r="D23" s="30">
        <v>35811800</v>
      </c>
      <c r="E23" s="16">
        <v>1010763.25</v>
      </c>
      <c r="F23" s="16">
        <v>2557423.25</v>
      </c>
      <c r="G23" s="16">
        <v>1329076.92</v>
      </c>
      <c r="H23" s="16">
        <v>2303874.62</v>
      </c>
      <c r="I23" s="16">
        <v>1529160.69</v>
      </c>
      <c r="J23" s="16">
        <v>2427281.3199999998</v>
      </c>
      <c r="K23" s="16">
        <v>2016960.69</v>
      </c>
      <c r="L23" s="16">
        <v>755533.38</v>
      </c>
      <c r="M23" s="16">
        <v>2305261.67</v>
      </c>
      <c r="N23" s="16">
        <v>0</v>
      </c>
      <c r="O23" s="16">
        <v>0</v>
      </c>
      <c r="P23" s="16">
        <v>0</v>
      </c>
      <c r="Q23" s="14">
        <f t="shared" si="4"/>
        <v>16235335.790000001</v>
      </c>
    </row>
    <row r="24" spans="1:17" ht="14.25" customHeight="1" x14ac:dyDescent="0.2">
      <c r="A24" s="1" t="str">
        <f t="shared" si="0"/>
        <v>2.2.8</v>
      </c>
      <c r="B24" s="15" t="s">
        <v>25</v>
      </c>
      <c r="C24" s="25">
        <f>213729292+4424527</f>
        <v>218153819</v>
      </c>
      <c r="D24" s="24">
        <f>240456657.2+4424527</f>
        <v>244881184.19999999</v>
      </c>
      <c r="E24" s="16">
        <v>2758238.46</v>
      </c>
      <c r="F24" s="16">
        <v>1931543.95</v>
      </c>
      <c r="G24" s="16">
        <v>31610399.989999998</v>
      </c>
      <c r="H24" s="16">
        <v>33839893.409999996</v>
      </c>
      <c r="I24" s="16">
        <v>7532585.29</v>
      </c>
      <c r="J24" s="16">
        <v>8250984.3700000001</v>
      </c>
      <c r="K24" s="16">
        <v>21951408.34</v>
      </c>
      <c r="L24" s="16">
        <v>11820138.710000001</v>
      </c>
      <c r="M24" s="16">
        <v>38641847.530000001</v>
      </c>
      <c r="N24" s="16">
        <v>0</v>
      </c>
      <c r="O24" s="16">
        <v>0</v>
      </c>
      <c r="P24" s="16">
        <v>0</v>
      </c>
      <c r="Q24" s="14">
        <f t="shared" si="4"/>
        <v>158337040.05000001</v>
      </c>
    </row>
    <row r="25" spans="1:17" ht="14.25" customHeight="1" x14ac:dyDescent="0.2">
      <c r="A25" s="1" t="str">
        <f t="shared" si="0"/>
        <v>2.2.9</v>
      </c>
      <c r="B25" s="15" t="s">
        <v>26</v>
      </c>
      <c r="C25" s="23">
        <f>45654308+10304795</f>
        <v>55959103</v>
      </c>
      <c r="D25" s="23">
        <f>38654983.66+10304795</f>
        <v>48959778.659999996</v>
      </c>
      <c r="E25" s="16">
        <v>496042.5</v>
      </c>
      <c r="F25" s="16">
        <v>3141318.12</v>
      </c>
      <c r="G25" s="16">
        <v>2745400.92</v>
      </c>
      <c r="H25" s="16">
        <v>3044025.57</v>
      </c>
      <c r="I25" s="16">
        <v>4039055.9</v>
      </c>
      <c r="J25" s="16">
        <v>4614393.54</v>
      </c>
      <c r="K25" s="16">
        <v>2317949.08</v>
      </c>
      <c r="L25" s="16">
        <v>1296966.4099999999</v>
      </c>
      <c r="M25" s="16">
        <v>2083894.75</v>
      </c>
      <c r="N25" s="16">
        <v>0</v>
      </c>
      <c r="O25" s="16">
        <v>0</v>
      </c>
      <c r="P25" s="16">
        <v>0</v>
      </c>
      <c r="Q25" s="14">
        <f t="shared" si="4"/>
        <v>23779046.790000003</v>
      </c>
    </row>
    <row r="26" spans="1:17" ht="14.25" customHeight="1" x14ac:dyDescent="0.2">
      <c r="A26" s="1" t="str">
        <f t="shared" si="0"/>
        <v>2.3</v>
      </c>
      <c r="B26" s="13" t="s">
        <v>27</v>
      </c>
      <c r="C26" s="14">
        <f t="shared" ref="C26:J26" si="9">SUM(C27:C34)</f>
        <v>323323677</v>
      </c>
      <c r="D26" s="14">
        <f t="shared" si="9"/>
        <v>323323677</v>
      </c>
      <c r="E26" s="14">
        <f t="shared" si="9"/>
        <v>3123696.97</v>
      </c>
      <c r="F26" s="14">
        <f t="shared" si="9"/>
        <v>9457423.1300000008</v>
      </c>
      <c r="G26" s="14">
        <f t="shared" si="9"/>
        <v>13640815.76</v>
      </c>
      <c r="H26" s="14">
        <f t="shared" si="9"/>
        <v>11949399.359999999</v>
      </c>
      <c r="I26" s="14">
        <f t="shared" si="9"/>
        <v>13027793.900000002</v>
      </c>
      <c r="J26" s="14">
        <f t="shared" si="9"/>
        <v>7321216.4699999988</v>
      </c>
      <c r="K26" s="14">
        <f t="shared" ref="K26:M26" si="10">SUM(K27:K34)</f>
        <v>17060280.670000002</v>
      </c>
      <c r="L26" s="14">
        <f t="shared" si="10"/>
        <v>7337912.75</v>
      </c>
      <c r="M26" s="14">
        <f t="shared" si="10"/>
        <v>9745798.4100000001</v>
      </c>
      <c r="N26" s="14">
        <f t="shared" ref="N26:O26" si="11">SUM(N27:N34)</f>
        <v>0</v>
      </c>
      <c r="O26" s="14">
        <f t="shared" si="11"/>
        <v>0</v>
      </c>
      <c r="P26" s="14">
        <f t="shared" ref="P26" si="12">SUM(P27:P34)</f>
        <v>0</v>
      </c>
      <c r="Q26" s="14">
        <f t="shared" si="4"/>
        <v>92664337.420000002</v>
      </c>
    </row>
    <row r="27" spans="1:17" ht="14.25" customHeight="1" x14ac:dyDescent="0.2">
      <c r="A27" s="1" t="str">
        <f t="shared" si="0"/>
        <v>2.3.1</v>
      </c>
      <c r="B27" s="15" t="s">
        <v>28</v>
      </c>
      <c r="C27" s="23">
        <v>137963618</v>
      </c>
      <c r="D27" s="30">
        <v>162446267.71000001</v>
      </c>
      <c r="E27" s="16">
        <v>1658640.31</v>
      </c>
      <c r="F27" s="16">
        <v>3780995.69</v>
      </c>
      <c r="G27" s="16">
        <v>8557352.3499999996</v>
      </c>
      <c r="H27" s="16">
        <v>7886155.4800000004</v>
      </c>
      <c r="I27" s="16">
        <v>8128346.6799999997</v>
      </c>
      <c r="J27" s="16">
        <v>2593658.7599999998</v>
      </c>
      <c r="K27" s="16">
        <v>7033857.9299999997</v>
      </c>
      <c r="L27" s="16">
        <v>1945957.54</v>
      </c>
      <c r="M27" s="16">
        <v>2977854.63</v>
      </c>
      <c r="N27" s="16">
        <v>0</v>
      </c>
      <c r="O27" s="16">
        <v>0</v>
      </c>
      <c r="P27" s="16">
        <v>0</v>
      </c>
      <c r="Q27" s="14">
        <f t="shared" si="4"/>
        <v>44562819.369999997</v>
      </c>
    </row>
    <row r="28" spans="1:17" ht="14.25" customHeight="1" x14ac:dyDescent="0.2">
      <c r="A28" s="1" t="str">
        <f t="shared" si="0"/>
        <v>2.3.2</v>
      </c>
      <c r="B28" s="15" t="s">
        <v>29</v>
      </c>
      <c r="C28" s="23">
        <v>18673886</v>
      </c>
      <c r="D28" s="23">
        <v>18386570.59</v>
      </c>
      <c r="E28" s="16">
        <v>0</v>
      </c>
      <c r="F28" s="16">
        <v>397542</v>
      </c>
      <c r="G28" s="16">
        <v>106200</v>
      </c>
      <c r="H28" s="16">
        <v>199892</v>
      </c>
      <c r="I28" s="16">
        <v>314116</v>
      </c>
      <c r="J28" s="16">
        <v>51920</v>
      </c>
      <c r="K28" s="16">
        <v>456394.5</v>
      </c>
      <c r="L28" s="16">
        <v>740082.03</v>
      </c>
      <c r="M28" s="16">
        <v>577648.93000000005</v>
      </c>
      <c r="N28" s="16">
        <v>0</v>
      </c>
      <c r="O28" s="16">
        <v>0</v>
      </c>
      <c r="P28" s="16">
        <v>0</v>
      </c>
      <c r="Q28" s="14">
        <f t="shared" si="4"/>
        <v>2843795.4600000004</v>
      </c>
    </row>
    <row r="29" spans="1:17" ht="14.25" customHeight="1" x14ac:dyDescent="0.2">
      <c r="A29" s="1" t="str">
        <f t="shared" si="0"/>
        <v>2.3.3</v>
      </c>
      <c r="B29" s="15" t="s">
        <v>30</v>
      </c>
      <c r="C29" s="23">
        <v>52890461</v>
      </c>
      <c r="D29" s="30">
        <v>36014897.020000003</v>
      </c>
      <c r="E29" s="16">
        <v>46020</v>
      </c>
      <c r="F29" s="16">
        <v>210861.28</v>
      </c>
      <c r="G29" s="16">
        <v>507873.18</v>
      </c>
      <c r="H29" s="16">
        <v>224655.48</v>
      </c>
      <c r="I29" s="16">
        <v>681763.88</v>
      </c>
      <c r="J29" s="16">
        <v>256345.52</v>
      </c>
      <c r="K29" s="16">
        <v>1222482.3600000001</v>
      </c>
      <c r="L29" s="16">
        <v>1537603.96</v>
      </c>
      <c r="M29" s="16">
        <v>481482.48</v>
      </c>
      <c r="N29" s="16">
        <v>0</v>
      </c>
      <c r="O29" s="16">
        <v>0</v>
      </c>
      <c r="P29" s="16">
        <v>0</v>
      </c>
      <c r="Q29" s="14">
        <f t="shared" si="4"/>
        <v>5169088.1400000006</v>
      </c>
    </row>
    <row r="30" spans="1:17" ht="14.25" customHeight="1" x14ac:dyDescent="0.2">
      <c r="A30" s="1" t="str">
        <f t="shared" si="0"/>
        <v>2.3.4</v>
      </c>
      <c r="B30" s="15" t="s">
        <v>31</v>
      </c>
      <c r="C30" s="23">
        <v>79594</v>
      </c>
      <c r="D30" s="23">
        <v>703153.98</v>
      </c>
      <c r="E30" s="16">
        <v>0</v>
      </c>
      <c r="F30" s="16">
        <v>0</v>
      </c>
      <c r="G30" s="16">
        <v>0</v>
      </c>
      <c r="H30" s="16">
        <v>0</v>
      </c>
      <c r="I30" s="16">
        <v>0</v>
      </c>
      <c r="J30" s="16">
        <v>3991</v>
      </c>
      <c r="K30" s="16">
        <v>0</v>
      </c>
      <c r="L30" s="16">
        <v>0</v>
      </c>
      <c r="M30" s="16">
        <v>0</v>
      </c>
      <c r="N30" s="16">
        <v>0</v>
      </c>
      <c r="O30" s="16">
        <v>0</v>
      </c>
      <c r="P30" s="16">
        <v>0</v>
      </c>
      <c r="Q30" s="14">
        <f t="shared" si="4"/>
        <v>3991</v>
      </c>
    </row>
    <row r="31" spans="1:17" ht="14.25" customHeight="1" x14ac:dyDescent="0.2">
      <c r="A31" s="1" t="str">
        <f t="shared" si="0"/>
        <v>2.3.5</v>
      </c>
      <c r="B31" s="28" t="s">
        <v>32</v>
      </c>
      <c r="C31" s="23">
        <v>2511018</v>
      </c>
      <c r="D31" s="24">
        <v>2064218</v>
      </c>
      <c r="E31" s="16">
        <v>0</v>
      </c>
      <c r="F31" s="16">
        <v>0</v>
      </c>
      <c r="G31" s="16">
        <v>17719.97</v>
      </c>
      <c r="H31" s="16">
        <v>13714.37</v>
      </c>
      <c r="I31" s="16">
        <v>0</v>
      </c>
      <c r="J31" s="16">
        <v>30385.73</v>
      </c>
      <c r="K31" s="16">
        <v>969196.02</v>
      </c>
      <c r="L31" s="16">
        <v>122066.83</v>
      </c>
      <c r="M31" s="16">
        <v>0</v>
      </c>
      <c r="N31" s="16">
        <v>0</v>
      </c>
      <c r="O31" s="16">
        <v>0</v>
      </c>
      <c r="P31" s="16">
        <v>0</v>
      </c>
      <c r="Q31" s="14">
        <f t="shared" si="4"/>
        <v>1153082.9200000002</v>
      </c>
    </row>
    <row r="32" spans="1:17" ht="14.25" customHeight="1" x14ac:dyDescent="0.2">
      <c r="A32" s="1" t="str">
        <f t="shared" si="0"/>
        <v>2.3.6</v>
      </c>
      <c r="B32" s="15" t="s">
        <v>33</v>
      </c>
      <c r="C32" s="23">
        <v>2904817</v>
      </c>
      <c r="D32" s="24">
        <v>2790544</v>
      </c>
      <c r="E32" s="16">
        <v>0</v>
      </c>
      <c r="F32" s="16">
        <v>0</v>
      </c>
      <c r="G32" s="16">
        <v>49250.94</v>
      </c>
      <c r="H32" s="16">
        <v>20216.990000000002</v>
      </c>
      <c r="I32" s="17">
        <v>0</v>
      </c>
      <c r="J32" s="16">
        <v>39140.25</v>
      </c>
      <c r="K32" s="16">
        <v>0</v>
      </c>
      <c r="L32" s="16">
        <v>76212.649999999994</v>
      </c>
      <c r="M32" s="16">
        <v>12000.13</v>
      </c>
      <c r="N32" s="16">
        <v>0</v>
      </c>
      <c r="O32" s="16">
        <v>0</v>
      </c>
      <c r="P32" s="16">
        <v>0</v>
      </c>
      <c r="Q32" s="14">
        <f t="shared" si="4"/>
        <v>196820.96000000002</v>
      </c>
    </row>
    <row r="33" spans="1:17" ht="14.25" customHeight="1" x14ac:dyDescent="0.2">
      <c r="A33" s="1" t="str">
        <f t="shared" si="0"/>
        <v>2.3.7</v>
      </c>
      <c r="B33" s="15" t="s">
        <v>34</v>
      </c>
      <c r="C33" s="23">
        <v>37342084</v>
      </c>
      <c r="D33" s="24">
        <v>36922748.759999998</v>
      </c>
      <c r="E33" s="16">
        <v>956938.04</v>
      </c>
      <c r="F33" s="16">
        <v>4232196.17</v>
      </c>
      <c r="G33" s="16">
        <v>2630160.1800000002</v>
      </c>
      <c r="H33" s="16">
        <v>2171737.75</v>
      </c>
      <c r="I33" s="16">
        <v>2240706.29</v>
      </c>
      <c r="J33" s="16">
        <v>2082723.27</v>
      </c>
      <c r="K33" s="16">
        <v>2793151.46</v>
      </c>
      <c r="L33" s="16">
        <v>711365.39</v>
      </c>
      <c r="M33" s="16">
        <v>2670502.4300000002</v>
      </c>
      <c r="N33" s="16">
        <v>0</v>
      </c>
      <c r="O33" s="16">
        <v>0</v>
      </c>
      <c r="P33" s="16">
        <v>0</v>
      </c>
      <c r="Q33" s="14">
        <f t="shared" si="4"/>
        <v>20489480.98</v>
      </c>
    </row>
    <row r="34" spans="1:17" ht="14.25" customHeight="1" x14ac:dyDescent="0.2">
      <c r="A34" s="1" t="str">
        <f t="shared" si="0"/>
        <v>2.3.9</v>
      </c>
      <c r="B34" s="15" t="s">
        <v>35</v>
      </c>
      <c r="C34" s="23">
        <v>70958199</v>
      </c>
      <c r="D34" s="24">
        <v>63995276.939999998</v>
      </c>
      <c r="E34" s="16">
        <v>462098.62</v>
      </c>
      <c r="F34" s="16">
        <v>835827.99</v>
      </c>
      <c r="G34" s="16">
        <v>1772259.14</v>
      </c>
      <c r="H34" s="16">
        <v>1433027.29</v>
      </c>
      <c r="I34" s="16">
        <v>1662861.05</v>
      </c>
      <c r="J34" s="16">
        <v>2263051.94</v>
      </c>
      <c r="K34" s="16">
        <v>4585198.4000000004</v>
      </c>
      <c r="L34" s="16">
        <v>2204624.35</v>
      </c>
      <c r="M34" s="16">
        <v>3026309.81</v>
      </c>
      <c r="N34" s="16">
        <v>0</v>
      </c>
      <c r="O34" s="16">
        <v>0</v>
      </c>
      <c r="P34" s="16">
        <v>0</v>
      </c>
      <c r="Q34" s="14">
        <f t="shared" si="4"/>
        <v>18245258.59</v>
      </c>
    </row>
    <row r="35" spans="1:17" ht="14.25" customHeight="1" x14ac:dyDescent="0.2">
      <c r="A35" s="1" t="str">
        <f t="shared" si="0"/>
        <v>2.4</v>
      </c>
      <c r="B35" s="13" t="s">
        <v>36</v>
      </c>
      <c r="C35" s="14">
        <f t="shared" ref="C35:J35" si="13">SUM(C36:C43)</f>
        <v>158184600</v>
      </c>
      <c r="D35" s="14">
        <f t="shared" si="13"/>
        <v>158184600</v>
      </c>
      <c r="E35" s="14">
        <f t="shared" si="13"/>
        <v>10347875</v>
      </c>
      <c r="F35" s="14">
        <f t="shared" si="13"/>
        <v>11454125</v>
      </c>
      <c r="G35" s="14">
        <f t="shared" si="13"/>
        <v>11439125</v>
      </c>
      <c r="H35" s="14">
        <f t="shared" si="13"/>
        <v>11333562.5</v>
      </c>
      <c r="I35" s="14">
        <f t="shared" si="13"/>
        <v>5086125</v>
      </c>
      <c r="J35" s="14">
        <f t="shared" si="13"/>
        <v>18727625</v>
      </c>
      <c r="K35" s="14">
        <f t="shared" ref="K35:M35" si="14">SUM(K36:K43)</f>
        <v>11154187.5</v>
      </c>
      <c r="L35" s="14">
        <f t="shared" si="14"/>
        <v>11445000</v>
      </c>
      <c r="M35" s="14">
        <f t="shared" si="14"/>
        <v>8446562.5</v>
      </c>
      <c r="N35" s="14">
        <f t="shared" ref="N35:O35" si="15">SUM(N36:N43)</f>
        <v>0</v>
      </c>
      <c r="O35" s="14">
        <f t="shared" si="15"/>
        <v>0</v>
      </c>
      <c r="P35" s="14">
        <f t="shared" ref="P35" si="16">SUM(P36:P43)</f>
        <v>0</v>
      </c>
      <c r="Q35" s="14">
        <f t="shared" si="4"/>
        <v>99434187.5</v>
      </c>
    </row>
    <row r="36" spans="1:17" ht="14.25" customHeight="1" x14ac:dyDescent="0.2">
      <c r="A36" s="1" t="str">
        <f t="shared" si="0"/>
        <v>2.4.1</v>
      </c>
      <c r="B36" s="15" t="s">
        <v>75</v>
      </c>
      <c r="C36" s="23">
        <v>158184600</v>
      </c>
      <c r="D36" s="24">
        <v>156717600</v>
      </c>
      <c r="E36" s="16">
        <v>10347875</v>
      </c>
      <c r="F36" s="16">
        <v>11454125</v>
      </c>
      <c r="G36" s="16">
        <v>11439125</v>
      </c>
      <c r="H36" s="16">
        <v>11333562.5</v>
      </c>
      <c r="I36" s="16">
        <v>5086125</v>
      </c>
      <c r="J36" s="16">
        <v>17260625</v>
      </c>
      <c r="K36" s="16">
        <v>11154187.5</v>
      </c>
      <c r="L36" s="16">
        <v>11445000</v>
      </c>
      <c r="M36" s="16">
        <v>8446562.5</v>
      </c>
      <c r="N36" s="16">
        <v>0</v>
      </c>
      <c r="O36" s="16">
        <v>0</v>
      </c>
      <c r="P36" s="16">
        <v>0</v>
      </c>
      <c r="Q36" s="14">
        <f t="shared" si="4"/>
        <v>97967187.5</v>
      </c>
    </row>
    <row r="37" spans="1:17" ht="14.25" customHeight="1" x14ac:dyDescent="0.2">
      <c r="A37" s="1" t="str">
        <f t="shared" si="0"/>
        <v>2.4.2</v>
      </c>
      <c r="B37" s="15" t="s">
        <v>76</v>
      </c>
      <c r="C37" s="16">
        <v>0</v>
      </c>
      <c r="D37" s="16">
        <v>100000</v>
      </c>
      <c r="E37" s="16">
        <v>0</v>
      </c>
      <c r="F37" s="16">
        <v>0</v>
      </c>
      <c r="G37" s="16">
        <v>0</v>
      </c>
      <c r="H37" s="16">
        <v>0</v>
      </c>
      <c r="I37" s="16">
        <v>0</v>
      </c>
      <c r="J37" s="16">
        <v>100000</v>
      </c>
      <c r="K37" s="16">
        <v>0</v>
      </c>
      <c r="L37" s="16">
        <v>0</v>
      </c>
      <c r="M37" s="16">
        <v>0</v>
      </c>
      <c r="N37" s="16">
        <v>0</v>
      </c>
      <c r="O37" s="16">
        <v>0</v>
      </c>
      <c r="P37" s="16">
        <v>0</v>
      </c>
      <c r="Q37" s="14">
        <f t="shared" si="4"/>
        <v>100000</v>
      </c>
    </row>
    <row r="38" spans="1:17" ht="14.25" customHeight="1" x14ac:dyDescent="0.2">
      <c r="A38" s="1" t="str">
        <f t="shared" si="0"/>
        <v>2.4.3</v>
      </c>
      <c r="B38" s="15" t="s">
        <v>77</v>
      </c>
      <c r="C38" s="16">
        <v>0</v>
      </c>
      <c r="D38" s="16">
        <v>0</v>
      </c>
      <c r="E38" s="16">
        <v>0</v>
      </c>
      <c r="F38" s="16">
        <v>0</v>
      </c>
      <c r="G38" s="16">
        <v>0</v>
      </c>
      <c r="H38" s="16">
        <v>0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0</v>
      </c>
      <c r="O38" s="16">
        <v>0</v>
      </c>
      <c r="P38" s="16">
        <v>0</v>
      </c>
      <c r="Q38" s="14">
        <f t="shared" si="4"/>
        <v>0</v>
      </c>
    </row>
    <row r="39" spans="1:17" ht="14.25" customHeight="1" x14ac:dyDescent="0.2">
      <c r="A39" s="1" t="str">
        <f t="shared" si="0"/>
        <v>2.4.4</v>
      </c>
      <c r="B39" s="15" t="s">
        <v>78</v>
      </c>
      <c r="C39" s="16">
        <v>0</v>
      </c>
      <c r="D39" s="16">
        <v>0</v>
      </c>
      <c r="E39" s="16">
        <v>0</v>
      </c>
      <c r="F39" s="16">
        <v>0</v>
      </c>
      <c r="G39" s="16">
        <v>0</v>
      </c>
      <c r="H39" s="16">
        <v>0</v>
      </c>
      <c r="I39" s="16">
        <v>0</v>
      </c>
      <c r="J39" s="16">
        <v>0</v>
      </c>
      <c r="K39" s="16">
        <v>0</v>
      </c>
      <c r="L39" s="16">
        <v>0</v>
      </c>
      <c r="M39" s="16">
        <v>0</v>
      </c>
      <c r="N39" s="16">
        <v>0</v>
      </c>
      <c r="O39" s="16">
        <v>0</v>
      </c>
      <c r="P39" s="16">
        <v>0</v>
      </c>
      <c r="Q39" s="14">
        <f t="shared" si="4"/>
        <v>0</v>
      </c>
    </row>
    <row r="40" spans="1:17" ht="14.25" customHeight="1" x14ac:dyDescent="0.2">
      <c r="A40" s="1" t="str">
        <f t="shared" si="0"/>
        <v>2.4.5</v>
      </c>
      <c r="B40" s="15" t="s">
        <v>79</v>
      </c>
      <c r="C40" s="16">
        <v>0</v>
      </c>
      <c r="D40" s="16">
        <v>0</v>
      </c>
      <c r="E40" s="16">
        <v>0</v>
      </c>
      <c r="F40" s="16">
        <v>0</v>
      </c>
      <c r="G40" s="16">
        <v>0</v>
      </c>
      <c r="H40" s="16">
        <v>0</v>
      </c>
      <c r="I40" s="16">
        <v>0</v>
      </c>
      <c r="J40" s="16">
        <v>0</v>
      </c>
      <c r="K40" s="16">
        <v>0</v>
      </c>
      <c r="L40" s="16">
        <v>0</v>
      </c>
      <c r="M40" s="16">
        <v>0</v>
      </c>
      <c r="N40" s="16">
        <v>0</v>
      </c>
      <c r="O40" s="16">
        <v>0</v>
      </c>
      <c r="P40" s="16">
        <v>0</v>
      </c>
      <c r="Q40" s="14">
        <f t="shared" si="4"/>
        <v>0</v>
      </c>
    </row>
    <row r="41" spans="1:17" ht="14.25" customHeight="1" x14ac:dyDescent="0.2">
      <c r="A41" s="1" t="str">
        <f t="shared" si="0"/>
        <v>2.4.6</v>
      </c>
      <c r="B41" s="15" t="s">
        <v>80</v>
      </c>
      <c r="C41" s="16">
        <v>0</v>
      </c>
      <c r="D41" s="16">
        <v>0</v>
      </c>
      <c r="E41" s="16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>
        <v>0</v>
      </c>
      <c r="M41" s="16">
        <v>0</v>
      </c>
      <c r="N41" s="16">
        <v>0</v>
      </c>
      <c r="O41" s="16">
        <v>0</v>
      </c>
      <c r="P41" s="16">
        <v>0</v>
      </c>
      <c r="Q41" s="14">
        <f t="shared" si="4"/>
        <v>0</v>
      </c>
    </row>
    <row r="42" spans="1:17" ht="14.25" customHeight="1" x14ac:dyDescent="0.2">
      <c r="A42" s="1" t="str">
        <f t="shared" si="0"/>
        <v>2.4.7</v>
      </c>
      <c r="B42" s="15" t="s">
        <v>81</v>
      </c>
      <c r="C42" s="16">
        <v>0</v>
      </c>
      <c r="D42" s="16">
        <v>0</v>
      </c>
      <c r="E42" s="16">
        <v>0</v>
      </c>
      <c r="F42" s="16">
        <v>0</v>
      </c>
      <c r="G42" s="16">
        <v>0</v>
      </c>
      <c r="H42" s="16">
        <v>0</v>
      </c>
      <c r="I42" s="16">
        <v>0</v>
      </c>
      <c r="J42" s="16">
        <v>0</v>
      </c>
      <c r="K42" s="16">
        <v>0</v>
      </c>
      <c r="L42" s="16">
        <v>0</v>
      </c>
      <c r="M42" s="16">
        <v>0</v>
      </c>
      <c r="N42" s="16">
        <v>0</v>
      </c>
      <c r="O42" s="16">
        <v>0</v>
      </c>
      <c r="P42" s="16">
        <v>0</v>
      </c>
      <c r="Q42" s="14">
        <f t="shared" si="4"/>
        <v>0</v>
      </c>
    </row>
    <row r="43" spans="1:17" ht="14.25" customHeight="1" x14ac:dyDescent="0.2">
      <c r="A43" s="1" t="str">
        <f t="shared" si="0"/>
        <v>2.4.9</v>
      </c>
      <c r="B43" s="15" t="s">
        <v>82</v>
      </c>
      <c r="C43" s="16">
        <v>0</v>
      </c>
      <c r="D43" s="16">
        <v>1367000</v>
      </c>
      <c r="E43" s="16">
        <v>0</v>
      </c>
      <c r="F43" s="16">
        <v>0</v>
      </c>
      <c r="G43" s="16">
        <v>0</v>
      </c>
      <c r="H43" s="16">
        <v>0</v>
      </c>
      <c r="I43" s="16">
        <v>0</v>
      </c>
      <c r="J43" s="16">
        <v>1367000</v>
      </c>
      <c r="K43" s="16">
        <v>0</v>
      </c>
      <c r="L43" s="16">
        <v>0</v>
      </c>
      <c r="M43" s="16">
        <v>0</v>
      </c>
      <c r="N43" s="16">
        <v>0</v>
      </c>
      <c r="O43" s="16">
        <v>0</v>
      </c>
      <c r="P43" s="16">
        <v>0</v>
      </c>
      <c r="Q43" s="14">
        <f t="shared" si="4"/>
        <v>1367000</v>
      </c>
    </row>
    <row r="44" spans="1:17" ht="14.25" customHeight="1" x14ac:dyDescent="0.2">
      <c r="A44" s="1" t="str">
        <f t="shared" si="0"/>
        <v>2.5</v>
      </c>
      <c r="B44" s="13" t="s">
        <v>37</v>
      </c>
      <c r="C44" s="14">
        <v>0</v>
      </c>
      <c r="D44" s="14">
        <v>0</v>
      </c>
      <c r="E44" s="14">
        <v>0</v>
      </c>
      <c r="F44" s="14">
        <v>0</v>
      </c>
      <c r="G44" s="14">
        <v>0</v>
      </c>
      <c r="H44" s="14">
        <v>0</v>
      </c>
      <c r="I44" s="14">
        <v>0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f t="shared" si="4"/>
        <v>0</v>
      </c>
    </row>
    <row r="45" spans="1:17" ht="14.25" customHeight="1" x14ac:dyDescent="0.2">
      <c r="A45" s="1" t="str">
        <f t="shared" si="0"/>
        <v>2.5.1</v>
      </c>
      <c r="B45" s="15" t="s">
        <v>83</v>
      </c>
      <c r="C45" s="16">
        <v>0</v>
      </c>
      <c r="D45" s="16">
        <v>0</v>
      </c>
      <c r="E45" s="16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4">
        <f t="shared" si="4"/>
        <v>0</v>
      </c>
    </row>
    <row r="46" spans="1:17" ht="14.25" customHeight="1" x14ac:dyDescent="0.2">
      <c r="A46" s="1" t="str">
        <f t="shared" si="0"/>
        <v>2.5.2</v>
      </c>
      <c r="B46" s="15" t="s">
        <v>84</v>
      </c>
      <c r="C46" s="16">
        <v>0</v>
      </c>
      <c r="D46" s="16">
        <v>0</v>
      </c>
      <c r="E46" s="16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4">
        <f t="shared" si="4"/>
        <v>0</v>
      </c>
    </row>
    <row r="47" spans="1:17" ht="14.25" customHeight="1" x14ac:dyDescent="0.2">
      <c r="A47" s="1" t="str">
        <f t="shared" si="0"/>
        <v>2.5.3</v>
      </c>
      <c r="B47" s="15" t="s">
        <v>85</v>
      </c>
      <c r="C47" s="16">
        <v>0</v>
      </c>
      <c r="D47" s="16">
        <v>0</v>
      </c>
      <c r="E47" s="16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4">
        <f t="shared" si="4"/>
        <v>0</v>
      </c>
    </row>
    <row r="48" spans="1:17" ht="14.25" customHeight="1" x14ac:dyDescent="0.2">
      <c r="A48" s="1" t="str">
        <f t="shared" si="0"/>
        <v>2.5.4</v>
      </c>
      <c r="B48" s="15" t="s">
        <v>86</v>
      </c>
      <c r="C48" s="16">
        <v>0</v>
      </c>
      <c r="D48" s="16">
        <v>0</v>
      </c>
      <c r="E48" s="16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4">
        <f t="shared" si="4"/>
        <v>0</v>
      </c>
    </row>
    <row r="49" spans="1:17" ht="14.25" customHeight="1" x14ac:dyDescent="0.2">
      <c r="A49" s="1" t="str">
        <f t="shared" si="0"/>
        <v>2.5.6</v>
      </c>
      <c r="B49" s="15" t="s">
        <v>87</v>
      </c>
      <c r="C49" s="16">
        <v>0</v>
      </c>
      <c r="D49" s="16">
        <v>0</v>
      </c>
      <c r="E49" s="16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4">
        <f t="shared" si="4"/>
        <v>0</v>
      </c>
    </row>
    <row r="50" spans="1:17" ht="14.25" customHeight="1" x14ac:dyDescent="0.2">
      <c r="A50" s="1" t="str">
        <f t="shared" si="0"/>
        <v>2.5.9</v>
      </c>
      <c r="B50" s="15" t="s">
        <v>88</v>
      </c>
      <c r="C50" s="16">
        <v>0</v>
      </c>
      <c r="D50" s="16">
        <v>0</v>
      </c>
      <c r="E50" s="16">
        <v>0</v>
      </c>
      <c r="F50" s="16">
        <v>0</v>
      </c>
      <c r="G50" s="16">
        <v>0</v>
      </c>
      <c r="H50" s="16">
        <v>0</v>
      </c>
      <c r="I50" s="16">
        <v>0</v>
      </c>
      <c r="J50" s="16">
        <v>0</v>
      </c>
      <c r="K50" s="16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4">
        <f t="shared" si="4"/>
        <v>0</v>
      </c>
    </row>
    <row r="51" spans="1:17" ht="14.25" customHeight="1" x14ac:dyDescent="0.2">
      <c r="A51" s="1" t="str">
        <f t="shared" si="0"/>
        <v>2.6</v>
      </c>
      <c r="B51" s="13" t="s">
        <v>38</v>
      </c>
      <c r="C51" s="14">
        <f t="shared" ref="C51:J51" si="17">SUM(C52:C60)</f>
        <v>111665107</v>
      </c>
      <c r="D51" s="14">
        <f t="shared" si="17"/>
        <v>127278169.83</v>
      </c>
      <c r="E51" s="14">
        <f t="shared" si="17"/>
        <v>146910</v>
      </c>
      <c r="F51" s="14">
        <f t="shared" si="17"/>
        <v>427844.4</v>
      </c>
      <c r="G51" s="14">
        <f t="shared" si="17"/>
        <v>17148360.370000001</v>
      </c>
      <c r="H51" s="14">
        <f t="shared" si="17"/>
        <v>37675.369999999995</v>
      </c>
      <c r="I51" s="14">
        <f t="shared" si="17"/>
        <v>2313048.3199999998</v>
      </c>
      <c r="J51" s="14">
        <f t="shared" si="17"/>
        <v>3636014.28</v>
      </c>
      <c r="K51" s="14">
        <f t="shared" ref="K51:M51" si="18">SUM(K52:K60)</f>
        <v>32150672.120000001</v>
      </c>
      <c r="L51" s="14">
        <f t="shared" si="18"/>
        <v>2004786.91</v>
      </c>
      <c r="M51" s="14">
        <f t="shared" si="18"/>
        <v>3514040.66</v>
      </c>
      <c r="N51" s="14">
        <f t="shared" ref="N51:O51" si="19">SUM(N52:N60)</f>
        <v>0</v>
      </c>
      <c r="O51" s="14">
        <f t="shared" si="19"/>
        <v>0</v>
      </c>
      <c r="P51" s="14">
        <f t="shared" ref="P51" si="20">SUM(P52:P60)</f>
        <v>0</v>
      </c>
      <c r="Q51" s="14">
        <f t="shared" si="4"/>
        <v>61379352.429999992</v>
      </c>
    </row>
    <row r="52" spans="1:17" ht="14.25" customHeight="1" x14ac:dyDescent="0.2">
      <c r="A52" s="1" t="str">
        <f t="shared" si="0"/>
        <v>2.6.1</v>
      </c>
      <c r="B52" s="15" t="s">
        <v>39</v>
      </c>
      <c r="C52" s="23">
        <v>74172795</v>
      </c>
      <c r="D52" s="24">
        <v>63276863.090000004</v>
      </c>
      <c r="E52" s="16">
        <v>23010</v>
      </c>
      <c r="F52" s="16">
        <v>252992</v>
      </c>
      <c r="G52" s="16">
        <v>17140673.850000001</v>
      </c>
      <c r="H52" s="16">
        <v>0</v>
      </c>
      <c r="I52" s="16">
        <v>488421.19</v>
      </c>
      <c r="J52" s="16">
        <v>2332659.4</v>
      </c>
      <c r="K52" s="16">
        <v>31789446.210000001</v>
      </c>
      <c r="L52" s="16">
        <v>99892.9</v>
      </c>
      <c r="M52" s="16">
        <v>213239.92</v>
      </c>
      <c r="N52" s="16">
        <v>0</v>
      </c>
      <c r="O52" s="16">
        <v>0</v>
      </c>
      <c r="P52" s="16">
        <v>0</v>
      </c>
      <c r="Q52" s="14">
        <f t="shared" si="4"/>
        <v>52340335.470000006</v>
      </c>
    </row>
    <row r="53" spans="1:17" ht="14.25" customHeight="1" x14ac:dyDescent="0.2">
      <c r="A53" s="1" t="str">
        <f t="shared" si="0"/>
        <v>2.6.2</v>
      </c>
      <c r="B53" s="28" t="s">
        <v>89</v>
      </c>
      <c r="C53" s="23">
        <v>6776684</v>
      </c>
      <c r="D53" s="24">
        <v>5760887</v>
      </c>
      <c r="E53" s="16">
        <v>0</v>
      </c>
      <c r="F53" s="16">
        <v>0</v>
      </c>
      <c r="G53" s="16">
        <v>0</v>
      </c>
      <c r="H53" s="16">
        <v>0</v>
      </c>
      <c r="I53" s="16">
        <v>1708843.02</v>
      </c>
      <c r="J53" s="16">
        <v>908600</v>
      </c>
      <c r="K53" s="16">
        <v>0</v>
      </c>
      <c r="L53" s="16">
        <v>0</v>
      </c>
      <c r="M53" s="16">
        <v>314234</v>
      </c>
      <c r="N53" s="16">
        <v>0</v>
      </c>
      <c r="O53" s="16">
        <v>0</v>
      </c>
      <c r="P53" s="16">
        <v>0</v>
      </c>
      <c r="Q53" s="14">
        <f t="shared" si="4"/>
        <v>2931677.02</v>
      </c>
    </row>
    <row r="54" spans="1:17" ht="14.25" customHeight="1" x14ac:dyDescent="0.2">
      <c r="A54" s="1" t="str">
        <f t="shared" si="0"/>
        <v>2.6.3</v>
      </c>
      <c r="B54" s="15" t="s">
        <v>40</v>
      </c>
      <c r="C54" s="23">
        <v>1448480</v>
      </c>
      <c r="D54" s="24">
        <v>1912480</v>
      </c>
      <c r="E54" s="16">
        <v>0</v>
      </c>
      <c r="F54" s="16">
        <v>0</v>
      </c>
      <c r="G54" s="16">
        <v>0</v>
      </c>
      <c r="H54" s="16">
        <v>0</v>
      </c>
      <c r="I54" s="16">
        <v>115784.11</v>
      </c>
      <c r="J54" s="16">
        <v>347352.34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4">
        <f t="shared" si="4"/>
        <v>463136.45</v>
      </c>
    </row>
    <row r="55" spans="1:17" ht="14.25" customHeight="1" x14ac:dyDescent="0.2">
      <c r="A55" s="1" t="str">
        <f t="shared" si="0"/>
        <v>2.6.4</v>
      </c>
      <c r="B55" s="15" t="s">
        <v>41</v>
      </c>
      <c r="C55" s="23">
        <v>9151336</v>
      </c>
      <c r="D55" s="24">
        <v>14951336</v>
      </c>
      <c r="E55" s="16">
        <v>0</v>
      </c>
      <c r="F55" s="16">
        <v>0</v>
      </c>
      <c r="G55" s="16">
        <v>0</v>
      </c>
      <c r="H55" s="16">
        <v>17294.41</v>
      </c>
      <c r="I55" s="16">
        <v>0</v>
      </c>
      <c r="J55" s="16">
        <v>0</v>
      </c>
      <c r="K55" s="16">
        <v>0</v>
      </c>
      <c r="L55" s="16">
        <v>0</v>
      </c>
      <c r="M55" s="16">
        <v>0</v>
      </c>
      <c r="N55" s="16">
        <v>0</v>
      </c>
      <c r="O55" s="16">
        <v>0</v>
      </c>
      <c r="P55" s="16">
        <v>0</v>
      </c>
      <c r="Q55" s="14">
        <f t="shared" si="4"/>
        <v>17294.41</v>
      </c>
    </row>
    <row r="56" spans="1:17" ht="14.25" customHeight="1" x14ac:dyDescent="0.2">
      <c r="A56" s="1" t="str">
        <f t="shared" si="0"/>
        <v>2.6.5</v>
      </c>
      <c r="B56" s="15" t="s">
        <v>42</v>
      </c>
      <c r="C56" s="23">
        <v>7565426</v>
      </c>
      <c r="D56" s="30">
        <v>34206617.729999997</v>
      </c>
      <c r="E56" s="16">
        <v>123900</v>
      </c>
      <c r="F56" s="16">
        <v>174852.4</v>
      </c>
      <c r="G56" s="16">
        <v>7686.52</v>
      </c>
      <c r="H56" s="16">
        <v>20380.96</v>
      </c>
      <c r="I56" s="16">
        <v>0</v>
      </c>
      <c r="J56" s="16">
        <v>0</v>
      </c>
      <c r="K56" s="16">
        <v>0</v>
      </c>
      <c r="L56" s="16">
        <v>1867724.01</v>
      </c>
      <c r="M56" s="16">
        <v>2032300.74</v>
      </c>
      <c r="N56" s="18">
        <v>0</v>
      </c>
      <c r="O56" s="18">
        <v>0</v>
      </c>
      <c r="P56" s="18">
        <v>0</v>
      </c>
      <c r="Q56" s="14">
        <f t="shared" si="4"/>
        <v>4226844.63</v>
      </c>
    </row>
    <row r="57" spans="1:17" ht="14.25" customHeight="1" x14ac:dyDescent="0.2">
      <c r="A57" s="1" t="str">
        <f t="shared" si="0"/>
        <v>2.6.6</v>
      </c>
      <c r="B57" s="15" t="s">
        <v>43</v>
      </c>
      <c r="C57" s="23">
        <v>4246403</v>
      </c>
      <c r="D57" s="24">
        <v>2166003</v>
      </c>
      <c r="E57" s="16">
        <v>0</v>
      </c>
      <c r="F57" s="16">
        <v>0</v>
      </c>
      <c r="G57" s="16">
        <v>0</v>
      </c>
      <c r="H57" s="16">
        <v>0</v>
      </c>
      <c r="I57" s="16">
        <v>0</v>
      </c>
      <c r="J57" s="16">
        <v>47402.54</v>
      </c>
      <c r="K57" s="16">
        <v>361225.91</v>
      </c>
      <c r="L57" s="16">
        <v>0</v>
      </c>
      <c r="M57" s="16">
        <v>954266</v>
      </c>
      <c r="N57" s="16">
        <v>0</v>
      </c>
      <c r="O57" s="16">
        <v>0</v>
      </c>
      <c r="P57" s="16">
        <v>0</v>
      </c>
      <c r="Q57" s="14">
        <f t="shared" si="4"/>
        <v>1362894.45</v>
      </c>
    </row>
    <row r="58" spans="1:17" ht="14.25" customHeight="1" x14ac:dyDescent="0.2">
      <c r="A58" s="1" t="str">
        <f t="shared" si="0"/>
        <v>2.6.7</v>
      </c>
      <c r="B58" s="15" t="s">
        <v>90</v>
      </c>
      <c r="C58" s="23">
        <v>0</v>
      </c>
      <c r="D58" s="24">
        <v>0</v>
      </c>
      <c r="E58" s="16">
        <v>0</v>
      </c>
      <c r="F58" s="16">
        <v>0</v>
      </c>
      <c r="G58" s="16">
        <v>0</v>
      </c>
      <c r="H58" s="16">
        <v>0</v>
      </c>
      <c r="I58" s="16">
        <v>0</v>
      </c>
      <c r="J58" s="16">
        <v>0</v>
      </c>
      <c r="K58" s="16">
        <v>0</v>
      </c>
      <c r="L58" s="16">
        <v>37170</v>
      </c>
      <c r="M58" s="16">
        <v>0</v>
      </c>
      <c r="N58" s="16">
        <v>0</v>
      </c>
      <c r="O58" s="16">
        <v>0</v>
      </c>
      <c r="P58" s="16">
        <v>0</v>
      </c>
      <c r="Q58" s="14">
        <f t="shared" si="4"/>
        <v>37170</v>
      </c>
    </row>
    <row r="59" spans="1:17" ht="14.25" customHeight="1" x14ac:dyDescent="0.2">
      <c r="A59" s="1" t="str">
        <f t="shared" si="0"/>
        <v>2.6.8</v>
      </c>
      <c r="B59" s="15" t="s">
        <v>44</v>
      </c>
      <c r="C59" s="23">
        <v>8303983</v>
      </c>
      <c r="D59" s="24">
        <v>5003983</v>
      </c>
      <c r="E59" s="16">
        <v>0</v>
      </c>
      <c r="F59" s="16">
        <v>0</v>
      </c>
      <c r="G59" s="16">
        <v>0</v>
      </c>
      <c r="H59" s="16">
        <v>0</v>
      </c>
      <c r="I59" s="16">
        <v>0</v>
      </c>
      <c r="J59" s="16">
        <v>0</v>
      </c>
      <c r="K59" s="16">
        <v>0</v>
      </c>
      <c r="L59" s="16">
        <v>0</v>
      </c>
      <c r="M59" s="16">
        <v>0</v>
      </c>
      <c r="N59" s="16">
        <v>0</v>
      </c>
      <c r="O59" s="16">
        <v>0</v>
      </c>
      <c r="P59" s="16">
        <v>0</v>
      </c>
      <c r="Q59" s="14">
        <f t="shared" si="4"/>
        <v>0</v>
      </c>
    </row>
    <row r="60" spans="1:17" ht="14.25" customHeight="1" x14ac:dyDescent="0.2">
      <c r="A60" s="1" t="str">
        <f t="shared" si="0"/>
        <v>2.6.9</v>
      </c>
      <c r="B60" s="15" t="s">
        <v>45</v>
      </c>
      <c r="C60" s="23">
        <v>0</v>
      </c>
      <c r="D60" s="24">
        <v>0.01</v>
      </c>
      <c r="E60" s="16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4">
        <f t="shared" si="4"/>
        <v>0</v>
      </c>
    </row>
    <row r="61" spans="1:17" ht="14.25" customHeight="1" x14ac:dyDescent="0.2">
      <c r="A61" s="1" t="str">
        <f t="shared" si="0"/>
        <v>2.7</v>
      </c>
      <c r="B61" s="13" t="s">
        <v>46</v>
      </c>
      <c r="C61" s="14">
        <f>SUM(C62:C65)</f>
        <v>122099429</v>
      </c>
      <c r="D61" s="14">
        <f>SUM(D62:D65)</f>
        <v>143196326.16999999</v>
      </c>
      <c r="E61" s="14">
        <f t="shared" ref="E61:F61" si="21">SUM(E62:E65)</f>
        <v>0</v>
      </c>
      <c r="F61" s="14">
        <f t="shared" si="21"/>
        <v>0</v>
      </c>
      <c r="G61" s="14">
        <v>0</v>
      </c>
      <c r="H61" s="14">
        <f>SUM(H62:H65)</f>
        <v>4107649.93</v>
      </c>
      <c r="I61" s="14">
        <v>0</v>
      </c>
      <c r="J61" s="14">
        <v>0</v>
      </c>
      <c r="K61" s="14">
        <v>0</v>
      </c>
      <c r="L61" s="14">
        <f>SUM(L62:L65)</f>
        <v>0</v>
      </c>
      <c r="M61" s="14">
        <f>SUM(M62:M65)</f>
        <v>14975545.470000001</v>
      </c>
      <c r="N61" s="14">
        <f>SUM(N62:N65)</f>
        <v>0</v>
      </c>
      <c r="O61" s="14">
        <f>SUM(O62:O65)</f>
        <v>0</v>
      </c>
      <c r="P61" s="14">
        <f>SUM(P62:P65)</f>
        <v>0</v>
      </c>
      <c r="Q61" s="14">
        <f>SUM(E61:P61)</f>
        <v>19083195.400000002</v>
      </c>
    </row>
    <row r="62" spans="1:17" ht="14.25" customHeight="1" x14ac:dyDescent="0.2">
      <c r="A62" s="1" t="str">
        <f t="shared" si="0"/>
        <v>2.7.1</v>
      </c>
      <c r="B62" s="15" t="s">
        <v>47</v>
      </c>
      <c r="C62" s="23">
        <v>122099429</v>
      </c>
      <c r="D62" s="24">
        <v>143196326.16999999</v>
      </c>
      <c r="E62" s="16">
        <v>0</v>
      </c>
      <c r="F62" s="16">
        <v>0</v>
      </c>
      <c r="G62" s="16">
        <v>0</v>
      </c>
      <c r="H62" s="16">
        <v>4107649.93</v>
      </c>
      <c r="I62" s="16">
        <v>0</v>
      </c>
      <c r="J62" s="16">
        <v>0</v>
      </c>
      <c r="K62" s="16">
        <v>0</v>
      </c>
      <c r="L62" s="16">
        <v>0</v>
      </c>
      <c r="M62" s="16">
        <v>14975545.470000001</v>
      </c>
      <c r="N62" s="16">
        <v>0</v>
      </c>
      <c r="O62" s="16">
        <v>0</v>
      </c>
      <c r="P62" s="16">
        <v>0</v>
      </c>
      <c r="Q62" s="14">
        <f>SUM(E62:P62)</f>
        <v>19083195.400000002</v>
      </c>
    </row>
    <row r="63" spans="1:17" ht="14.25" customHeight="1" x14ac:dyDescent="0.2">
      <c r="A63" s="1" t="str">
        <f t="shared" si="0"/>
        <v>2.7.2</v>
      </c>
      <c r="B63" s="15" t="s">
        <v>48</v>
      </c>
      <c r="C63" s="16">
        <v>0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4">
        <f t="shared" ref="Q63:Q73" si="22">SUM(E63:O63)</f>
        <v>0</v>
      </c>
    </row>
    <row r="64" spans="1:17" ht="14.25" customHeight="1" x14ac:dyDescent="0.2">
      <c r="A64" s="1" t="str">
        <f t="shared" si="0"/>
        <v>2.7.3</v>
      </c>
      <c r="B64" s="15" t="s">
        <v>49</v>
      </c>
      <c r="C64" s="16">
        <v>0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4">
        <f t="shared" si="22"/>
        <v>0</v>
      </c>
    </row>
    <row r="65" spans="1:17" ht="14.25" customHeight="1" x14ac:dyDescent="0.2">
      <c r="A65" s="1" t="str">
        <f t="shared" si="0"/>
        <v>2.7.4</v>
      </c>
      <c r="B65" s="15" t="s">
        <v>50</v>
      </c>
      <c r="C65" s="16">
        <v>0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4">
        <f t="shared" si="22"/>
        <v>0</v>
      </c>
    </row>
    <row r="66" spans="1:17" ht="14.25" customHeight="1" x14ac:dyDescent="0.2">
      <c r="A66" s="1" t="str">
        <f t="shared" si="0"/>
        <v>2.8</v>
      </c>
      <c r="B66" s="13" t="s">
        <v>51</v>
      </c>
      <c r="C66" s="14">
        <f>SUM(C67:C68)</f>
        <v>0</v>
      </c>
      <c r="D66" s="14">
        <v>0</v>
      </c>
      <c r="E66" s="14">
        <v>0</v>
      </c>
      <c r="F66" s="14">
        <v>0</v>
      </c>
      <c r="G66" s="14">
        <v>0</v>
      </c>
      <c r="H66" s="14">
        <v>0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0</v>
      </c>
      <c r="P66" s="14">
        <v>0</v>
      </c>
      <c r="Q66" s="14">
        <f t="shared" si="22"/>
        <v>0</v>
      </c>
    </row>
    <row r="67" spans="1:17" ht="14.25" customHeight="1" x14ac:dyDescent="0.2">
      <c r="A67" s="1" t="str">
        <f t="shared" si="0"/>
        <v>2.8.1</v>
      </c>
      <c r="B67" s="15" t="s">
        <v>52</v>
      </c>
      <c r="C67" s="16">
        <v>0</v>
      </c>
      <c r="D67" s="16">
        <v>0</v>
      </c>
      <c r="E67" s="16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4">
        <f t="shared" si="22"/>
        <v>0</v>
      </c>
    </row>
    <row r="68" spans="1:17" ht="14.25" customHeight="1" x14ac:dyDescent="0.2">
      <c r="A68" s="1" t="str">
        <f t="shared" si="0"/>
        <v>2.8.2</v>
      </c>
      <c r="B68" s="15" t="s">
        <v>53</v>
      </c>
      <c r="C68" s="16">
        <v>0</v>
      </c>
      <c r="D68" s="16">
        <v>0</v>
      </c>
      <c r="E68" s="16">
        <v>0</v>
      </c>
      <c r="F68" s="16">
        <v>0</v>
      </c>
      <c r="G68" s="16">
        <v>0</v>
      </c>
      <c r="H68" s="16">
        <v>0</v>
      </c>
      <c r="I68" s="16">
        <v>0</v>
      </c>
      <c r="J68" s="16">
        <v>0</v>
      </c>
      <c r="K68" s="16">
        <v>0</v>
      </c>
      <c r="L68" s="16">
        <v>0</v>
      </c>
      <c r="M68" s="16">
        <v>0</v>
      </c>
      <c r="N68" s="16">
        <v>0</v>
      </c>
      <c r="O68" s="16">
        <v>0</v>
      </c>
      <c r="P68" s="16">
        <v>0</v>
      </c>
      <c r="Q68" s="14">
        <f t="shared" si="22"/>
        <v>0</v>
      </c>
    </row>
    <row r="69" spans="1:17" ht="14.25" customHeight="1" x14ac:dyDescent="0.2">
      <c r="A69" s="1" t="str">
        <f t="shared" si="0"/>
        <v>2.9</v>
      </c>
      <c r="B69" s="13" t="s">
        <v>54</v>
      </c>
      <c r="C69" s="14">
        <f>SUM(C70:C72)</f>
        <v>0</v>
      </c>
      <c r="D69" s="14">
        <v>0</v>
      </c>
      <c r="E69" s="14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14">
        <v>0</v>
      </c>
      <c r="Q69" s="14">
        <f t="shared" si="22"/>
        <v>0</v>
      </c>
    </row>
    <row r="70" spans="1:17" ht="14.25" customHeight="1" x14ac:dyDescent="0.2">
      <c r="A70" s="1" t="str">
        <f t="shared" si="0"/>
        <v>2.9.1</v>
      </c>
      <c r="B70" s="15" t="s">
        <v>55</v>
      </c>
      <c r="C70" s="16">
        <v>0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4">
        <f t="shared" si="22"/>
        <v>0</v>
      </c>
    </row>
    <row r="71" spans="1:17" ht="14.25" customHeight="1" x14ac:dyDescent="0.2">
      <c r="A71" s="1" t="str">
        <f t="shared" si="0"/>
        <v>2.9.2</v>
      </c>
      <c r="B71" s="15" t="s">
        <v>56</v>
      </c>
      <c r="C71" s="16">
        <v>0</v>
      </c>
      <c r="D71" s="16">
        <v>0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4">
        <f t="shared" si="22"/>
        <v>0</v>
      </c>
    </row>
    <row r="72" spans="1:17" ht="14.25" customHeight="1" x14ac:dyDescent="0.2">
      <c r="A72" s="1" t="str">
        <f t="shared" si="0"/>
        <v>2.9.4</v>
      </c>
      <c r="B72" s="15" t="s">
        <v>57</v>
      </c>
      <c r="C72" s="16">
        <v>0</v>
      </c>
      <c r="D72" s="16">
        <v>0</v>
      </c>
      <c r="E72" s="16">
        <v>0</v>
      </c>
      <c r="F72" s="16">
        <v>0</v>
      </c>
      <c r="G72" s="16">
        <v>0</v>
      </c>
      <c r="H72" s="16">
        <v>0</v>
      </c>
      <c r="I72" s="16">
        <v>0</v>
      </c>
      <c r="J72" s="16">
        <v>0</v>
      </c>
      <c r="K72" s="16">
        <v>0</v>
      </c>
      <c r="L72" s="16">
        <v>0</v>
      </c>
      <c r="M72" s="16">
        <v>0</v>
      </c>
      <c r="N72" s="16">
        <v>0</v>
      </c>
      <c r="O72" s="16">
        <v>0</v>
      </c>
      <c r="P72" s="16">
        <v>0</v>
      </c>
      <c r="Q72" s="14">
        <f t="shared" si="22"/>
        <v>0</v>
      </c>
    </row>
    <row r="73" spans="1:17" ht="14.25" customHeight="1" x14ac:dyDescent="0.2">
      <c r="A73" s="1" t="str">
        <f t="shared" si="0"/>
        <v>4</v>
      </c>
      <c r="B73" s="13" t="s">
        <v>58</v>
      </c>
      <c r="C73" s="14">
        <v>0</v>
      </c>
      <c r="D73" s="14">
        <v>0</v>
      </c>
      <c r="E73" s="14">
        <v>0</v>
      </c>
      <c r="F73" s="14">
        <v>0</v>
      </c>
      <c r="G73" s="14">
        <v>0</v>
      </c>
      <c r="H73" s="14">
        <v>0</v>
      </c>
      <c r="I73" s="14">
        <v>0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14">
        <v>0</v>
      </c>
      <c r="Q73" s="14">
        <f t="shared" si="22"/>
        <v>0</v>
      </c>
    </row>
    <row r="74" spans="1:17" ht="14.25" customHeight="1" x14ac:dyDescent="0.2">
      <c r="A74" s="1" t="str">
        <f t="shared" ref="A74:A81" si="23">+TRIM(MID(B74,1,FIND("-",B74,1)-1))</f>
        <v>4.1</v>
      </c>
      <c r="B74" s="13" t="s">
        <v>59</v>
      </c>
      <c r="C74" s="14">
        <v>0</v>
      </c>
      <c r="D74" s="14">
        <v>0</v>
      </c>
      <c r="E74" s="14">
        <v>0</v>
      </c>
      <c r="F74" s="14">
        <v>0</v>
      </c>
      <c r="G74" s="14">
        <v>0</v>
      </c>
      <c r="H74" s="14">
        <v>0</v>
      </c>
      <c r="I74" s="14">
        <v>0</v>
      </c>
      <c r="J74" s="14">
        <v>0</v>
      </c>
      <c r="K74" s="14">
        <v>0</v>
      </c>
      <c r="L74" s="14">
        <v>0</v>
      </c>
      <c r="M74" s="14">
        <v>0</v>
      </c>
      <c r="N74" s="14">
        <v>0</v>
      </c>
      <c r="O74" s="14">
        <v>0</v>
      </c>
      <c r="P74" s="14">
        <v>0</v>
      </c>
      <c r="Q74" s="14">
        <f t="shared" ref="Q74:Q81" si="24">SUM(E74:O74)</f>
        <v>0</v>
      </c>
    </row>
    <row r="75" spans="1:17" ht="14.25" customHeight="1" x14ac:dyDescent="0.2">
      <c r="A75" s="1" t="str">
        <f t="shared" si="23"/>
        <v>4.1.1</v>
      </c>
      <c r="B75" s="15" t="s">
        <v>60</v>
      </c>
      <c r="C75" s="16">
        <v>0</v>
      </c>
      <c r="D75" s="16">
        <v>0</v>
      </c>
      <c r="E75" s="16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4">
        <f t="shared" si="24"/>
        <v>0</v>
      </c>
    </row>
    <row r="76" spans="1:17" ht="14.25" customHeight="1" x14ac:dyDescent="0.2">
      <c r="A76" s="1" t="str">
        <f t="shared" si="23"/>
        <v>4.1.2</v>
      </c>
      <c r="B76" s="15" t="s">
        <v>61</v>
      </c>
      <c r="C76" s="16">
        <v>0</v>
      </c>
      <c r="D76" s="16">
        <v>0</v>
      </c>
      <c r="E76" s="16">
        <v>0</v>
      </c>
      <c r="F76" s="16">
        <v>0</v>
      </c>
      <c r="G76" s="16">
        <v>0</v>
      </c>
      <c r="H76" s="16">
        <v>0</v>
      </c>
      <c r="I76" s="16">
        <v>0</v>
      </c>
      <c r="J76" s="16">
        <v>0</v>
      </c>
      <c r="K76" s="16">
        <v>0</v>
      </c>
      <c r="L76" s="16">
        <v>0</v>
      </c>
      <c r="M76" s="16">
        <v>0</v>
      </c>
      <c r="N76" s="16">
        <v>0</v>
      </c>
      <c r="O76" s="16">
        <v>0</v>
      </c>
      <c r="P76" s="16">
        <v>0</v>
      </c>
      <c r="Q76" s="14">
        <f t="shared" si="24"/>
        <v>0</v>
      </c>
    </row>
    <row r="77" spans="1:17" ht="14.25" customHeight="1" x14ac:dyDescent="0.2">
      <c r="A77" s="1" t="str">
        <f t="shared" si="23"/>
        <v>4.2</v>
      </c>
      <c r="B77" s="13" t="s">
        <v>62</v>
      </c>
      <c r="C77" s="14">
        <v>0</v>
      </c>
      <c r="D77" s="14">
        <v>0</v>
      </c>
      <c r="E77" s="14">
        <v>0</v>
      </c>
      <c r="F77" s="14">
        <v>0</v>
      </c>
      <c r="G77" s="14">
        <v>0</v>
      </c>
      <c r="H77" s="14">
        <v>0</v>
      </c>
      <c r="I77" s="14">
        <v>0</v>
      </c>
      <c r="J77" s="14">
        <v>0</v>
      </c>
      <c r="K77" s="14">
        <v>0</v>
      </c>
      <c r="L77" s="14">
        <v>0</v>
      </c>
      <c r="M77" s="14">
        <v>0</v>
      </c>
      <c r="N77" s="14">
        <v>0</v>
      </c>
      <c r="O77" s="14">
        <v>0</v>
      </c>
      <c r="P77" s="14">
        <v>0</v>
      </c>
      <c r="Q77" s="14">
        <f t="shared" si="24"/>
        <v>0</v>
      </c>
    </row>
    <row r="78" spans="1:17" ht="14.25" customHeight="1" x14ac:dyDescent="0.2">
      <c r="A78" s="1" t="str">
        <f t="shared" si="23"/>
        <v>4.2.1</v>
      </c>
      <c r="B78" s="15" t="s">
        <v>63</v>
      </c>
      <c r="C78" s="16">
        <v>0</v>
      </c>
      <c r="D78" s="16">
        <v>0</v>
      </c>
      <c r="E78" s="16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4">
        <f t="shared" si="24"/>
        <v>0</v>
      </c>
    </row>
    <row r="79" spans="1:17" ht="14.25" customHeight="1" x14ac:dyDescent="0.2">
      <c r="A79" s="1" t="str">
        <f t="shared" si="23"/>
        <v>4.2.2</v>
      </c>
      <c r="B79" s="15" t="s">
        <v>64</v>
      </c>
      <c r="C79" s="16">
        <v>0</v>
      </c>
      <c r="D79" s="16">
        <v>0</v>
      </c>
      <c r="E79" s="16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4">
        <f t="shared" si="24"/>
        <v>0</v>
      </c>
    </row>
    <row r="80" spans="1:17" ht="14.25" customHeight="1" x14ac:dyDescent="0.2">
      <c r="A80" s="1" t="str">
        <f t="shared" si="23"/>
        <v>4.3</v>
      </c>
      <c r="B80" s="13" t="s">
        <v>65</v>
      </c>
      <c r="C80" s="14">
        <v>0</v>
      </c>
      <c r="D80" s="14">
        <v>0</v>
      </c>
      <c r="E80" s="14">
        <v>0</v>
      </c>
      <c r="F80" s="14">
        <v>0</v>
      </c>
      <c r="G80" s="14">
        <v>0</v>
      </c>
      <c r="H80" s="14">
        <v>0</v>
      </c>
      <c r="I80" s="14">
        <v>0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14">
        <v>0</v>
      </c>
      <c r="Q80" s="14">
        <f t="shared" si="24"/>
        <v>0</v>
      </c>
    </row>
    <row r="81" spans="1:17" ht="14.25" customHeight="1" x14ac:dyDescent="0.2">
      <c r="A81" s="1" t="str">
        <f t="shared" si="23"/>
        <v>4.3.5</v>
      </c>
      <c r="B81" s="15" t="s">
        <v>66</v>
      </c>
      <c r="C81" s="16">
        <v>0</v>
      </c>
      <c r="D81" s="16">
        <v>0</v>
      </c>
      <c r="E81" s="22">
        <v>0</v>
      </c>
      <c r="F81" s="16">
        <v>0</v>
      </c>
      <c r="G81" s="22">
        <v>0</v>
      </c>
      <c r="H81" s="22">
        <v>0</v>
      </c>
      <c r="I81" s="16">
        <v>0</v>
      </c>
      <c r="J81" s="16">
        <v>0</v>
      </c>
      <c r="K81" s="16">
        <v>0</v>
      </c>
      <c r="L81" s="22">
        <v>0</v>
      </c>
      <c r="M81" s="22">
        <v>0</v>
      </c>
      <c r="N81" s="22">
        <v>0</v>
      </c>
      <c r="O81" s="16">
        <v>0</v>
      </c>
      <c r="P81" s="16">
        <v>0</v>
      </c>
      <c r="Q81" s="14">
        <f t="shared" si="24"/>
        <v>0</v>
      </c>
    </row>
    <row r="82" spans="1:17" ht="14.25" customHeight="1" x14ac:dyDescent="0.2">
      <c r="B82" s="19" t="s">
        <v>91</v>
      </c>
      <c r="C82" s="20">
        <f>+C10+C16+C26+C35+C51+C61</f>
        <v>2948228959</v>
      </c>
      <c r="D82" s="20">
        <f t="shared" ref="D82" si="25">+D10+D16+D26+D35+D51+D61</f>
        <v>2984938919</v>
      </c>
      <c r="E82" s="20">
        <f>+E10+E16+E26+E35+E51+E61</f>
        <v>127501798.69000001</v>
      </c>
      <c r="F82" s="20">
        <f t="shared" ref="F82:P82" si="26">+F10+F16+F26+F35+F51+F61</f>
        <v>172759151.85999998</v>
      </c>
      <c r="G82" s="20">
        <f t="shared" si="26"/>
        <v>207445501.19999999</v>
      </c>
      <c r="H82" s="20">
        <f t="shared" ref="H82" si="27">+H10+H16+H26+H35+H51+H61</f>
        <v>211590386.25</v>
      </c>
      <c r="I82" s="20">
        <f t="shared" si="26"/>
        <v>223137547.70999998</v>
      </c>
      <c r="J82" s="20">
        <f t="shared" si="26"/>
        <v>209255100.38999999</v>
      </c>
      <c r="K82" s="20">
        <f t="shared" si="26"/>
        <v>218157795.88</v>
      </c>
      <c r="L82" s="20">
        <f t="shared" si="26"/>
        <v>155572209.89000002</v>
      </c>
      <c r="M82" s="20">
        <f t="shared" si="26"/>
        <v>184871585.35999998</v>
      </c>
      <c r="N82" s="20">
        <f t="shared" si="26"/>
        <v>0</v>
      </c>
      <c r="O82" s="20">
        <f t="shared" si="26"/>
        <v>0</v>
      </c>
      <c r="P82" s="20">
        <f t="shared" si="26"/>
        <v>0</v>
      </c>
      <c r="Q82" s="20">
        <f>+Q10+Q16+Q26+Q35+Q51+Q61</f>
        <v>1710291077.2300003</v>
      </c>
    </row>
    <row r="83" spans="1:17" x14ac:dyDescent="0.2">
      <c r="B83" s="6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</row>
    <row r="84" spans="1:17" x14ac:dyDescent="0.2">
      <c r="B84" s="9" t="s">
        <v>93</v>
      </c>
      <c r="D84" s="3"/>
      <c r="I84" s="10"/>
      <c r="Q84" s="10"/>
    </row>
    <row r="85" spans="1:17" x14ac:dyDescent="0.2">
      <c r="B85" s="7" t="s">
        <v>94</v>
      </c>
      <c r="D85" s="3"/>
      <c r="I85" s="10"/>
      <c r="Q85" s="10"/>
    </row>
    <row r="86" spans="1:17" x14ac:dyDescent="0.2">
      <c r="B86" s="7" t="s">
        <v>98</v>
      </c>
      <c r="D86" s="3"/>
      <c r="I86" s="10"/>
      <c r="Q86" s="10"/>
    </row>
    <row r="87" spans="1:17" x14ac:dyDescent="0.2">
      <c r="B87" s="7" t="s">
        <v>97</v>
      </c>
      <c r="D87" s="3"/>
      <c r="I87" s="10"/>
      <c r="Q87" s="10"/>
    </row>
    <row r="88" spans="1:17" x14ac:dyDescent="0.2">
      <c r="B88" s="7" t="s">
        <v>99</v>
      </c>
      <c r="D88" s="3"/>
      <c r="I88" s="10"/>
      <c r="K88" s="1"/>
      <c r="L88" s="1"/>
      <c r="Q88" s="10"/>
    </row>
    <row r="89" spans="1:17" x14ac:dyDescent="0.2">
      <c r="B89" s="7" t="s">
        <v>95</v>
      </c>
      <c r="D89" s="3"/>
      <c r="I89" s="1"/>
      <c r="Q89" s="10"/>
    </row>
    <row r="90" spans="1:17" x14ac:dyDescent="0.2">
      <c r="B90" s="7" t="s">
        <v>96</v>
      </c>
      <c r="D90" s="3"/>
      <c r="I90" s="1"/>
      <c r="Q90" s="10"/>
    </row>
    <row r="91" spans="1:17" x14ac:dyDescent="0.2">
      <c r="B91" s="26" t="s">
        <v>106</v>
      </c>
      <c r="D91" s="3"/>
      <c r="I91" s="1"/>
      <c r="Q91" s="10"/>
    </row>
    <row r="92" spans="1:17" x14ac:dyDescent="0.2">
      <c r="B92" s="27" t="s">
        <v>100</v>
      </c>
      <c r="D92" s="3"/>
      <c r="I92" s="1"/>
      <c r="Q92" s="10"/>
    </row>
    <row r="93" spans="1:17" ht="41.25" customHeight="1" x14ac:dyDescent="0.2">
      <c r="B93" s="37" t="s">
        <v>101</v>
      </c>
      <c r="C93" s="37"/>
      <c r="D93" s="37"/>
      <c r="E93" s="37"/>
      <c r="F93" s="37"/>
      <c r="G93" s="37"/>
      <c r="H93" s="37"/>
      <c r="I93" s="21"/>
      <c r="J93" s="21"/>
      <c r="K93" s="21"/>
      <c r="L93" s="21"/>
      <c r="M93" s="21"/>
      <c r="N93" s="21"/>
      <c r="O93" s="21"/>
      <c r="P93" s="21"/>
      <c r="Q93" s="21"/>
    </row>
    <row r="94" spans="1:17" ht="9" customHeight="1" x14ac:dyDescent="0.2">
      <c r="B94" s="7"/>
      <c r="D94" s="3"/>
      <c r="I94" s="1"/>
      <c r="Q94" s="10"/>
    </row>
    <row r="95" spans="1:17" x14ac:dyDescent="0.2">
      <c r="B95" s="7"/>
      <c r="D95" s="3"/>
      <c r="I95" s="1"/>
      <c r="Q95" s="10"/>
    </row>
    <row r="96" spans="1:17" x14ac:dyDescent="0.2">
      <c r="B96" s="7"/>
      <c r="D96" s="3"/>
      <c r="I96" s="1"/>
      <c r="Q96" s="10"/>
    </row>
    <row r="97" spans="2:17" x14ac:dyDescent="0.2">
      <c r="B97" s="7"/>
      <c r="D97" s="3"/>
      <c r="I97" s="1"/>
      <c r="Q97" s="10"/>
    </row>
    <row r="98" spans="2:17" x14ac:dyDescent="0.2">
      <c r="B98" s="7"/>
      <c r="D98" s="3"/>
      <c r="I98" s="10"/>
      <c r="Q98" s="10"/>
    </row>
    <row r="99" spans="2:17" ht="13.5" customHeight="1" x14ac:dyDescent="0.2">
      <c r="B99" s="31" t="s">
        <v>105</v>
      </c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</row>
    <row r="100" spans="2:17" ht="11.25" customHeight="1" x14ac:dyDescent="0.2">
      <c r="B100" s="32" t="s">
        <v>107</v>
      </c>
      <c r="C100" s="32"/>
      <c r="D100" s="32"/>
      <c r="E100" s="32"/>
      <c r="F100" s="32"/>
      <c r="G100" s="32"/>
      <c r="H100" s="32"/>
      <c r="I100" s="32"/>
      <c r="J100" s="32"/>
      <c r="K100" s="32"/>
      <c r="L100" s="32"/>
      <c r="M100" s="32"/>
      <c r="N100" s="32"/>
      <c r="O100" s="32"/>
      <c r="P100" s="32"/>
      <c r="Q100" s="32"/>
    </row>
    <row r="101" spans="2:17" x14ac:dyDescent="0.2">
      <c r="B101" s="32" t="s">
        <v>67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8.25" customHeight="1" x14ac:dyDescent="0.2">
      <c r="B102" s="7"/>
      <c r="Q102" s="8"/>
    </row>
    <row r="104" spans="2:17" x14ac:dyDescent="0.2">
      <c r="Q104" s="10"/>
    </row>
    <row r="106" spans="2:17" x14ac:dyDescent="0.2">
      <c r="B106" s="12"/>
      <c r="C106" s="1"/>
      <c r="D106" s="1"/>
      <c r="E106" s="4"/>
      <c r="Q106" s="10"/>
    </row>
    <row r="107" spans="2:17" x14ac:dyDescent="0.2">
      <c r="B107" s="12"/>
      <c r="C107" s="1"/>
      <c r="D107" s="1"/>
      <c r="E107" s="5"/>
    </row>
    <row r="108" spans="2:17" x14ac:dyDescent="0.2">
      <c r="B108" s="12"/>
      <c r="C108" s="1"/>
      <c r="D108" s="1"/>
      <c r="E108" s="1"/>
    </row>
    <row r="109" spans="2:17" x14ac:dyDescent="0.2">
      <c r="B109" s="12"/>
      <c r="C109" s="1"/>
      <c r="D109" s="1"/>
      <c r="E109" s="1"/>
    </row>
    <row r="110" spans="2:17" x14ac:dyDescent="0.2">
      <c r="B110" s="12"/>
      <c r="C110" s="1"/>
      <c r="D110" s="1"/>
      <c r="E110" s="1"/>
    </row>
    <row r="111" spans="2:17" x14ac:dyDescent="0.2">
      <c r="B111" s="12"/>
      <c r="C111" s="1"/>
      <c r="D111" s="1"/>
      <c r="E111" s="1"/>
    </row>
  </sheetData>
  <mergeCells count="25">
    <mergeCell ref="Q7:Q8"/>
    <mergeCell ref="N7:N8"/>
    <mergeCell ref="B1:Q1"/>
    <mergeCell ref="B2:Q2"/>
    <mergeCell ref="B3:Q3"/>
    <mergeCell ref="B4:Q4"/>
    <mergeCell ref="B5:Q5"/>
    <mergeCell ref="O7:O8"/>
    <mergeCell ref="P7:P8"/>
    <mergeCell ref="B99:Q99"/>
    <mergeCell ref="B100:Q100"/>
    <mergeCell ref="B101:Q101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  <mergeCell ref="M7:M8"/>
    <mergeCell ref="B93:H93"/>
  </mergeCells>
  <pageMargins left="0.47244094488188981" right="0.27559055118110237" top="0.15748031496062992" bottom="0.19685039370078741" header="0.31496062992125984" footer="0.31496062992125984"/>
  <pageSetup scale="6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1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P2 Presupuesto Aprobado-EJEC.</vt:lpstr>
      <vt:lpstr>Gráfico1</vt:lpstr>
      <vt:lpstr>'P2 Presupuesto Aprobado-EJEC.'!Área_de_impresión</vt:lpstr>
      <vt:lpstr>'P2 Presupuesto Aprobado-EJEC.'!Títulos_a_imprimir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Fior Daliza Lopez</dc:creator>
  <cp:lastModifiedBy>Betania Cordero Tiburcio</cp:lastModifiedBy>
  <cp:lastPrinted>2025-10-13T22:23:09Z</cp:lastPrinted>
  <dcterms:created xsi:type="dcterms:W3CDTF">2023-02-06T18:56:24Z</dcterms:created>
  <dcterms:modified xsi:type="dcterms:W3CDTF">2025-10-14T11:50:41Z</dcterms:modified>
</cp:coreProperties>
</file>