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C7FE90C1-8497-4159-8082-25D88D2A0568}" xr6:coauthVersionLast="47" xr6:coauthVersionMax="47" xr10:uidLastSave="{00000000-0000-0000-0000-000000000000}"/>
  <bookViews>
    <workbookView xWindow="-120" yWindow="-120" windowWidth="29040" windowHeight="1572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4" i="9"/>
  <c r="D18" i="9"/>
  <c r="D26" i="9"/>
  <c r="L16" i="9"/>
  <c r="D16" i="9" l="1"/>
  <c r="K10" i="9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<sst xmlns="http://schemas.openxmlformats.org/spreadsheetml/2006/main" count="113" uniqueCount="110">
  <si>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</si>
  <si>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</si>
  <si>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</si>
  <si>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</si>
  <si>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</si>
  <si>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</si>
  <si>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</si>
  <si>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</si>
  <si>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</si>
  <si>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</si>
  <si>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</si>
  <si>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</si>
  <si>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</si>
  <si>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</si>
  <si>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</si>
  <si>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</si>
  <si>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</si>
  <si>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</si>
  <si>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</si>
  <si>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</si>
  <si>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</si>
  <si>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</si>
  <si>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</si>
  <si>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</si>
  <si>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</si>
  <si>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</si>
  <si>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</si>
  <si>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</si>
  <si>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</si>
  <si>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</si>
  <si>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</si>
  <si>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</si>
  <si>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</si>
  <si>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</si>
  <si>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</si>
  <si>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</si>
  <si>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</si>
  <si>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</si>
  <si>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</si>
  <si>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</si>
  <si>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</si>
  <si>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</si>
  <si>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</si>
  <si>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</si>
  <si>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</si>
  <si>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</si>
  <si>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</si>
  <si>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</si>
  <si>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</si>
  <si>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</si>
  <si>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</si>
  <si>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</si>
  <si>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</si>
  <si>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</si>
  <si>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</si>
  <si>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</si>
  <si>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</si>
  <si>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</si>
  <si>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</si>
  <si>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</si>
  <si>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</si>
  <si>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</si>
  <si>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</si>
  <si>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</si>
  <si>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</si>
  <si>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</si>
  <si>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</si>
  <si>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</si>
  <si>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</si>
  <si>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</si>
  <si>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</si>
  <si>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</si>
  <si>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</si>
  <si>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</si>
  <si>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</si>
  <si>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</si>
  <si>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</si>
  <si>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</si>
  <si>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</si>
  <si>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</si>
  <si>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</si>
  <si>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</si>
  <si>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</si>
  <si>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</si>
  <si>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</si>
  <si>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</si>
  <si>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</si>
  <si>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</si>
  <si>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</si>
  <si>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</si>
  <si>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</si>
  <si>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</si>
  <si>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</si>
  <si>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</si>
  <si>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</si>
  <si>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</si>
  <si>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</si>
  <si>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</si>
  <si>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</si>
  <si>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</si>
  <si>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</si>
  <si>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</si>
  <si>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</si>
  <si>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</si>
  <si>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</si>
  <si>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</si>
  <si>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</si>
  <si>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</si>
  <si>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Octubre 2025</t>
  </si>
  <si>
    <t>Fecha de Creación 17-11-2025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</si>
</sst>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vertical="center"/>
    </xf>
    <xf numFmtId="4" fontId="12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1286776461.21</c:v>
                </c:pt>
                <c:pt idx="2">
                  <c:v>249466947.05000001</c:v>
                </c:pt>
                <c:pt idx="3">
                  <c:v>7671</c:v>
                </c:pt>
                <c:pt idx="4">
                  <c:v>40000</c:v>
                </c:pt>
                <c:pt idx="5">
                  <c:v>186101167.74000001</c:v>
                </c:pt>
                <c:pt idx="6">
                  <c:v>554067240.89999998</c:v>
                </c:pt>
                <c:pt idx="7">
                  <c:v>34621905</c:v>
                </c:pt>
                <c:pt idx="8">
                  <c:v>14692855.880000001</c:v>
                </c:pt>
                <c:pt idx="9">
                  <c:v>6017864</c:v>
                </c:pt>
                <c:pt idx="10">
                  <c:v>10803986.529999999</c:v>
                </c:pt>
                <c:pt idx="11">
                  <c:v>107816977.79000001</c:v>
                </c:pt>
                <c:pt idx="12">
                  <c:v>30276440</c:v>
                </c:pt>
                <c:pt idx="13">
                  <c:v>34611800</c:v>
                </c:pt>
                <c:pt idx="14">
                  <c:v>266341533.03999999</c:v>
                </c:pt>
                <c:pt idx="15">
                  <c:v>48883878.659999996</c:v>
                </c:pt>
                <c:pt idx="16">
                  <c:v>261195541.59</c:v>
                </c:pt>
                <c:pt idx="17">
                  <c:v>130417567.70999999</c:v>
                </c:pt>
                <c:pt idx="18">
                  <c:v>12293941.970000001</c:v>
                </c:pt>
                <c:pt idx="19">
                  <c:v>22282011.870000001</c:v>
                </c:pt>
                <c:pt idx="20">
                  <c:v>695153.98</c:v>
                </c:pt>
                <c:pt idx="21">
                  <c:v>2064218</c:v>
                </c:pt>
                <c:pt idx="22">
                  <c:v>2790544</c:v>
                </c:pt>
                <c:pt idx="23">
                  <c:v>36597971.07</c:v>
                </c:pt>
                <c:pt idx="24">
                  <c:v>54054132.990000002</c:v>
                </c:pt>
                <c:pt idx="25">
                  <c:v>144780693.50999999</c:v>
                </c:pt>
                <c:pt idx="26">
                  <c:v>143313693.50999999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62676863.090000004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34806617.729999997</c:v>
                </c:pt>
                <c:pt idx="47">
                  <c:v>2166003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45225026.170000002</c:v>
                </c:pt>
                <c:pt idx="52">
                  <c:v>45225026.170000002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2854938919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19051756.699999999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6983001.29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222587963.70999998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51246360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8800568.3699999992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209804684.38999999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111898597.92</c:v>
                </c:pt>
                <c:pt idx="1">
                  <c:v>96209114.150000006</c:v>
                </c:pt>
                <c:pt idx="2">
                  <c:v>752001</c:v>
                </c:pt>
                <c:pt idx="3">
                  <c:v>0</c:v>
                </c:pt>
                <c:pt idx="4">
                  <c:v>0</c:v>
                </c:pt>
                <c:pt idx="5">
                  <c:v>14937482.77</c:v>
                </c:pt>
                <c:pt idx="6">
                  <c:v>22885912.310000002</c:v>
                </c:pt>
                <c:pt idx="7">
                  <c:v>2642044.92</c:v>
                </c:pt>
                <c:pt idx="8">
                  <c:v>1219363.74</c:v>
                </c:pt>
                <c:pt idx="9">
                  <c:v>642474</c:v>
                </c:pt>
                <c:pt idx="10">
                  <c:v>466908.57</c:v>
                </c:pt>
                <c:pt idx="11">
                  <c:v>1157903.56</c:v>
                </c:pt>
                <c:pt idx="12">
                  <c:v>2884579.02</c:v>
                </c:pt>
                <c:pt idx="13">
                  <c:v>755533.38</c:v>
                </c:pt>
                <c:pt idx="14">
                  <c:v>11820138.710000001</c:v>
                </c:pt>
                <c:pt idx="15">
                  <c:v>1296966.4099999999</c:v>
                </c:pt>
                <c:pt idx="16">
                  <c:v>7337912.75</c:v>
                </c:pt>
                <c:pt idx="17">
                  <c:v>1945957.54</c:v>
                </c:pt>
                <c:pt idx="18">
                  <c:v>740082.03</c:v>
                </c:pt>
                <c:pt idx="19">
                  <c:v>1537603.96</c:v>
                </c:pt>
                <c:pt idx="20">
                  <c:v>0</c:v>
                </c:pt>
                <c:pt idx="21">
                  <c:v>122066.83</c:v>
                </c:pt>
                <c:pt idx="22">
                  <c:v>76212.649999999994</c:v>
                </c:pt>
                <c:pt idx="23">
                  <c:v>711365.39</c:v>
                </c:pt>
                <c:pt idx="24">
                  <c:v>2204624.35</c:v>
                </c:pt>
                <c:pt idx="25">
                  <c:v>11445000</c:v>
                </c:pt>
                <c:pt idx="26">
                  <c:v>11445000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2004786.91</c:v>
                </c:pt>
                <c:pt idx="42">
                  <c:v>99892.9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1867724.01</c:v>
                </c:pt>
                <c:pt idx="47">
                  <c:v>0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155572209.89000002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86587089.810000002</c:v>
                </c:pt>
                <c:pt idx="1">
                  <c:v>72557812.870000005</c:v>
                </c:pt>
                <c:pt idx="2">
                  <c:v>2641363.02</c:v>
                </c:pt>
                <c:pt idx="3">
                  <c:v>0</c:v>
                </c:pt>
                <c:pt idx="4">
                  <c:v>0</c:v>
                </c:pt>
                <c:pt idx="5">
                  <c:v>11387913.92</c:v>
                </c:pt>
                <c:pt idx="6">
                  <c:v>61602548.509999998</c:v>
                </c:pt>
                <c:pt idx="7">
                  <c:v>2702641.08</c:v>
                </c:pt>
                <c:pt idx="8">
                  <c:v>1017943.47</c:v>
                </c:pt>
                <c:pt idx="9">
                  <c:v>484000</c:v>
                </c:pt>
                <c:pt idx="10">
                  <c:v>105400</c:v>
                </c:pt>
                <c:pt idx="11">
                  <c:v>12052483.9</c:v>
                </c:pt>
                <c:pt idx="12">
                  <c:v>2209076.11</c:v>
                </c:pt>
                <c:pt idx="13">
                  <c:v>2305261.67</c:v>
                </c:pt>
                <c:pt idx="14">
                  <c:v>38641847.530000001</c:v>
                </c:pt>
                <c:pt idx="15">
                  <c:v>2083894.75</c:v>
                </c:pt>
                <c:pt idx="16">
                  <c:v>9745798.4100000001</c:v>
                </c:pt>
                <c:pt idx="17">
                  <c:v>2977854.63</c:v>
                </c:pt>
                <c:pt idx="18">
                  <c:v>577648.93000000005</c:v>
                </c:pt>
                <c:pt idx="19">
                  <c:v>481482.48</c:v>
                </c:pt>
                <c:pt idx="20">
                  <c:v>0</c:v>
                </c:pt>
                <c:pt idx="21">
                  <c:v>0</c:v>
                </c:pt>
                <c:pt idx="22">
                  <c:v>12000.13</c:v>
                </c:pt>
                <c:pt idx="23">
                  <c:v>2670502.4300000002</c:v>
                </c:pt>
                <c:pt idx="24">
                  <c:v>3026309.81</c:v>
                </c:pt>
                <c:pt idx="25">
                  <c:v>8446562.5</c:v>
                </c:pt>
                <c:pt idx="26">
                  <c:v>8446562.5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3514040.66</c:v>
                </c:pt>
                <c:pt idx="42">
                  <c:v>213239.92</c:v>
                </c:pt>
                <c:pt idx="43">
                  <c:v>314234</c:v>
                </c:pt>
                <c:pt idx="44">
                  <c:v>0</c:v>
                </c:pt>
                <c:pt idx="45">
                  <c:v>0</c:v>
                </c:pt>
                <c:pt idx="46">
                  <c:v>2032300.74</c:v>
                </c:pt>
                <c:pt idx="47">
                  <c:v>954266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14975545.470000001</c:v>
                </c:pt>
                <c:pt idx="52">
                  <c:v>14975545.470000001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184871585.35999998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197362094.56999999</c:v>
                </c:pt>
                <c:pt idx="1">
                  <c:v>127652494.02</c:v>
                </c:pt>
                <c:pt idx="2">
                  <c:v>50046059.710000001</c:v>
                </c:pt>
                <c:pt idx="3">
                  <c:v>0</c:v>
                </c:pt>
                <c:pt idx="4">
                  <c:v>0</c:v>
                </c:pt>
                <c:pt idx="5">
                  <c:v>19663540.84</c:v>
                </c:pt>
                <c:pt idx="6">
                  <c:v>41466577.010000005</c:v>
                </c:pt>
                <c:pt idx="7">
                  <c:v>3593844.16</c:v>
                </c:pt>
                <c:pt idx="8">
                  <c:v>203957.9</c:v>
                </c:pt>
                <c:pt idx="9">
                  <c:v>150803.4</c:v>
                </c:pt>
                <c:pt idx="10">
                  <c:v>912588.85</c:v>
                </c:pt>
                <c:pt idx="11">
                  <c:v>223402.3</c:v>
                </c:pt>
                <c:pt idx="12">
                  <c:v>1996931.47</c:v>
                </c:pt>
                <c:pt idx="13">
                  <c:v>2906880.78</c:v>
                </c:pt>
                <c:pt idx="14">
                  <c:v>30062632.949999999</c:v>
                </c:pt>
                <c:pt idx="15">
                  <c:v>1415535.2</c:v>
                </c:pt>
                <c:pt idx="16">
                  <c:v>17672512.560000002</c:v>
                </c:pt>
                <c:pt idx="17">
                  <c:v>4304433.2</c:v>
                </c:pt>
                <c:pt idx="18">
                  <c:v>915513.99</c:v>
                </c:pt>
                <c:pt idx="19">
                  <c:v>9316133.4299999997</c:v>
                </c:pt>
                <c:pt idx="20">
                  <c:v>0</c:v>
                </c:pt>
                <c:pt idx="21">
                  <c:v>37051.870000000003</c:v>
                </c:pt>
                <c:pt idx="22">
                  <c:v>61545.67</c:v>
                </c:pt>
                <c:pt idx="23">
                  <c:v>1212555.8899999999</c:v>
                </c:pt>
                <c:pt idx="24">
                  <c:v>1825278.51</c:v>
                </c:pt>
                <c:pt idx="25">
                  <c:v>17269687.5</c:v>
                </c:pt>
                <c:pt idx="26">
                  <c:v>17269687.5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8621630.7300000004</c:v>
                </c:pt>
                <c:pt idx="42">
                  <c:v>129800</c:v>
                </c:pt>
                <c:pt idx="43">
                  <c:v>1309000.03</c:v>
                </c:pt>
                <c:pt idx="44">
                  <c:v>0</c:v>
                </c:pt>
                <c:pt idx="45">
                  <c:v>0</c:v>
                </c:pt>
                <c:pt idx="46">
                  <c:v>7182830.7000000002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282392502.37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1310805619.3599999</c:v>
                </c:pt>
                <c:pt idx="1">
                  <c:v>1003438435.8900001</c:v>
                </c:pt>
                <c:pt idx="2">
                  <c:v>151924633</c:v>
                </c:pt>
                <c:pt idx="3">
                  <c:v>0</c:v>
                </c:pt>
                <c:pt idx="4">
                  <c:v>10000</c:v>
                </c:pt>
                <c:pt idx="5">
                  <c:v>155432550.47</c:v>
                </c:pt>
                <c:pt idx="6">
                  <c:v>365753056.69999999</c:v>
                </c:pt>
                <c:pt idx="7">
                  <c:v>29059214.869999994</c:v>
                </c:pt>
                <c:pt idx="8">
                  <c:v>5581899.1799999997</c:v>
                </c:pt>
                <c:pt idx="9">
                  <c:v>3805540.3</c:v>
                </c:pt>
                <c:pt idx="10">
                  <c:v>5380196.6799999997</c:v>
                </c:pt>
                <c:pt idx="11">
                  <c:v>62869420.890000001</c:v>
                </c:pt>
                <c:pt idx="12">
                  <c:v>26320313.219999995</c:v>
                </c:pt>
                <c:pt idx="13">
                  <c:v>19142216.57</c:v>
                </c:pt>
                <c:pt idx="14">
                  <c:v>188399673</c:v>
                </c:pt>
                <c:pt idx="15">
                  <c:v>25194581.990000002</c:v>
                </c:pt>
                <c:pt idx="16">
                  <c:v>110336849.98</c:v>
                </c:pt>
                <c:pt idx="17">
                  <c:v>48867252.57</c:v>
                </c:pt>
                <c:pt idx="18">
                  <c:v>3759309.45</c:v>
                </c:pt>
                <c:pt idx="19">
                  <c:v>14485221.57</c:v>
                </c:pt>
                <c:pt idx="20">
                  <c:v>3991</c:v>
                </c:pt>
                <c:pt idx="21">
                  <c:v>1190134.7900000003</c:v>
                </c:pt>
                <c:pt idx="22">
                  <c:v>258366.63</c:v>
                </c:pt>
                <c:pt idx="23">
                  <c:v>21702036.870000001</c:v>
                </c:pt>
                <c:pt idx="24">
                  <c:v>20070537.100000001</c:v>
                </c:pt>
                <c:pt idx="25">
                  <c:v>116703875</c:v>
                </c:pt>
                <c:pt idx="26">
                  <c:v>115236875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70000983.159999996</c:v>
                </c:pt>
                <c:pt idx="42">
                  <c:v>52470135.470000006</c:v>
                </c:pt>
                <c:pt idx="43">
                  <c:v>4240677.05</c:v>
                </c:pt>
                <c:pt idx="44">
                  <c:v>463136.45</c:v>
                </c:pt>
                <c:pt idx="45">
                  <c:v>17294.41</c:v>
                </c:pt>
                <c:pt idx="46">
                  <c:v>11409675.33</c:v>
                </c:pt>
                <c:pt idx="47">
                  <c:v>1362894.45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19083195.400000002</c:v>
                </c:pt>
                <c:pt idx="52">
                  <c:v>19083195.400000002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1992683579.6000001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548053</xdr:colOff>
      <xdr:row>0</xdr:row>
      <xdr:rowOff>123402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853" y="12340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1497623</xdr:colOff>
      <xdr:row>0</xdr:row>
      <xdr:rowOff>98181</xdr:rowOff>
    </xdr:from>
    <xdr:to>
      <xdr:col>1</xdr:col>
      <xdr:colOff>3062234</xdr:colOff>
      <xdr:row>5</xdr:row>
      <xdr:rowOff>121025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3" y="98181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62" zoomScaleNormal="100" zoomScaleSheetLayoutView="100" workbookViewId="0">
      <selection activeCell="L93" sqref="L93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customWidth="1"/>
    <col min="11" max="11" width="11.85546875" style="7" customWidth="1"/>
    <col min="12" max="13" width="11.7109375" style="7" bestFit="1" customWidth="1"/>
    <col min="14" max="14" width="12.42578125" style="7" customWidth="1"/>
    <col min="15" max="15" width="1.85546875" style="7" hidden="1" customWidth="1"/>
    <col min="16" max="16" width="2.5703125" style="7" hidden="1" customWidth="1"/>
    <col min="17" max="17" width="13" style="7" bestFit="1" customWidth="1"/>
    <col min="18" max="16384" width="11.42578125" style="1"/>
  </cols>
  <sheetData>
    <row r="1" spans="1:17" x14ac:dyDescent="0.2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2">
      <c r="B3" s="39" t="s">
        <v>108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2">
      <c r="B4" s="38" t="s">
        <v>92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x14ac:dyDescent="0.2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102</v>
      </c>
      <c r="F7" s="34" t="s">
        <v>103</v>
      </c>
      <c r="G7" s="34" t="s">
        <v>104</v>
      </c>
      <c r="H7" s="34" t="s">
        <v>4</v>
      </c>
      <c r="I7" s="35" t="s">
        <v>5</v>
      </c>
      <c r="J7" s="35" t="s">
        <v>6</v>
      </c>
      <c r="K7" s="35" t="s">
        <v>7</v>
      </c>
      <c r="L7" s="35" t="s">
        <v>72</v>
      </c>
      <c r="M7" s="35" t="s">
        <v>8</v>
      </c>
      <c r="N7" s="35" t="s">
        <v>9</v>
      </c>
      <c r="O7" s="35" t="s">
        <v>73</v>
      </c>
      <c r="P7" s="35" t="s">
        <v>10</v>
      </c>
      <c r="Q7" s="35" t="s">
        <v>3</v>
      </c>
    </row>
    <row r="8" spans="1:17" s="7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36"/>
      <c r="J8" s="36"/>
      <c r="K8" s="36"/>
      <c r="L8" s="36"/>
      <c r="M8" s="36"/>
      <c r="N8" s="36"/>
      <c r="O8" s="36"/>
      <c r="P8" s="36"/>
      <c r="Q8" s="36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111898597.92</v>
      </c>
      <c r="M10" s="14">
        <f t="shared" si="2"/>
        <v>86587089.810000002</v>
      </c>
      <c r="N10" s="14">
        <f t="shared" si="2"/>
        <v>197362094.56999999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1310805619.3599999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3">
        <v>1267732398</v>
      </c>
      <c r="D11" s="24">
        <v>1286776461.21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96209114.150000006</v>
      </c>
      <c r="M11" s="16">
        <v>72557812.870000005</v>
      </c>
      <c r="N11" s="16">
        <v>127652494.02</v>
      </c>
      <c r="O11" s="16">
        <v>0</v>
      </c>
      <c r="P11" s="16">
        <v>0</v>
      </c>
      <c r="Q11" s="14">
        <f t="shared" si="4"/>
        <v>1003438435.8900001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3">
        <v>266288151</v>
      </c>
      <c r="D12" s="24">
        <v>249466947.05000001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752001</v>
      </c>
      <c r="M12" s="16">
        <v>2641363.02</v>
      </c>
      <c r="N12" s="16">
        <v>50046059.710000001</v>
      </c>
      <c r="O12" s="16">
        <v>0</v>
      </c>
      <c r="P12" s="16">
        <v>0</v>
      </c>
      <c r="Q12" s="14">
        <f t="shared" si="4"/>
        <v>151924633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3">
        <v>200000</v>
      </c>
      <c r="D13" s="24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3">
        <v>300300</v>
      </c>
      <c r="D14" s="24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3">
        <v>187871398</v>
      </c>
      <c r="D15" s="24">
        <v>186101167.74000001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14937482.77</v>
      </c>
      <c r="M15" s="16">
        <v>11387913.92</v>
      </c>
      <c r="N15" s="16">
        <v>19663540.84</v>
      </c>
      <c r="O15" s="16">
        <v>0</v>
      </c>
      <c r="P15" s="16">
        <v>0</v>
      </c>
      <c r="Q15" s="14">
        <f t="shared" si="4"/>
        <v>155432550.47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554067240.89999998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19051756.699999999</v>
      </c>
      <c r="J16" s="14">
        <f t="shared" si="5"/>
        <v>51246360</v>
      </c>
      <c r="K16" s="14">
        <f t="shared" ref="K16:M16" si="6">SUM(K17:K25)</f>
        <v>32799096.659999996</v>
      </c>
      <c r="L16" s="14">
        <f t="shared" si="6"/>
        <v>22885912.310000002</v>
      </c>
      <c r="M16" s="14">
        <f t="shared" si="6"/>
        <v>61602548.509999998</v>
      </c>
      <c r="N16" s="14">
        <f t="shared" ref="N16:O16" si="7">SUM(N17:N25)</f>
        <v>41466577.010000005</v>
      </c>
      <c r="O16" s="14">
        <f t="shared" si="7"/>
        <v>0</v>
      </c>
      <c r="P16" s="14">
        <f t="shared" ref="P16" si="8">SUM(P17:P25)</f>
        <v>0</v>
      </c>
      <c r="Q16" s="14">
        <f t="shared" si="4"/>
        <v>365753056.69999999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3">
        <v>34621905</v>
      </c>
      <c r="D17" s="29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2642044.92</v>
      </c>
      <c r="M17" s="16">
        <v>2702641.08</v>
      </c>
      <c r="N17" s="16">
        <v>3593844.16</v>
      </c>
      <c r="O17" s="16">
        <v>0</v>
      </c>
      <c r="P17" s="16">
        <v>0</v>
      </c>
      <c r="Q17" s="14">
        <f t="shared" si="4"/>
        <v>29059214.869999994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3">
        <v>49761522</v>
      </c>
      <c r="D18" s="23">
        <f>14686955.88+5900</f>
        <v>14692855.880000001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1219363.74</v>
      </c>
      <c r="M18" s="16">
        <v>1017943.47</v>
      </c>
      <c r="N18" s="16">
        <v>203957.9</v>
      </c>
      <c r="O18" s="16">
        <v>0</v>
      </c>
      <c r="P18" s="16">
        <v>0</v>
      </c>
      <c r="Q18" s="14">
        <f t="shared" si="4"/>
        <v>5581899.1799999997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3">
        <v>2857130</v>
      </c>
      <c r="D19" s="24">
        <v>6017864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642474</v>
      </c>
      <c r="M19" s="16">
        <v>484000</v>
      </c>
      <c r="N19" s="16">
        <v>150803.4</v>
      </c>
      <c r="O19" s="16">
        <v>0</v>
      </c>
      <c r="P19" s="16">
        <v>0</v>
      </c>
      <c r="Q19" s="14">
        <f t="shared" si="4"/>
        <v>3805540.3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3">
        <v>10816596</v>
      </c>
      <c r="D20" s="29">
        <v>10803986.529999999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466908.57</v>
      </c>
      <c r="M20" s="16">
        <v>105400</v>
      </c>
      <c r="N20" s="16">
        <v>912588.85</v>
      </c>
      <c r="O20" s="16">
        <v>0</v>
      </c>
      <c r="P20" s="16">
        <v>0</v>
      </c>
      <c r="Q20" s="14">
        <f t="shared" si="4"/>
        <v>5380196.6799999997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3">
        <v>72222024</v>
      </c>
      <c r="D21" s="30">
        <v>107816977.79000001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1157903.56</v>
      </c>
      <c r="M21" s="16">
        <v>12052483.9</v>
      </c>
      <c r="N21" s="16">
        <v>223402.3</v>
      </c>
      <c r="O21" s="16">
        <v>0</v>
      </c>
      <c r="P21" s="16">
        <v>0</v>
      </c>
      <c r="Q21" s="14">
        <f t="shared" si="4"/>
        <v>62869420.890000001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3">
        <v>30360000</v>
      </c>
      <c r="D22" s="24">
        <v>30276440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2884579.02</v>
      </c>
      <c r="M22" s="16">
        <v>2209076.11</v>
      </c>
      <c r="N22" s="16">
        <v>1996931.47</v>
      </c>
      <c r="O22" s="16">
        <v>0</v>
      </c>
      <c r="P22" s="16">
        <v>0</v>
      </c>
      <c r="Q22" s="14">
        <f t="shared" si="4"/>
        <v>26320313.219999995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3">
        <v>35811800</v>
      </c>
      <c r="D23" s="23">
        <v>34611800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755533.38</v>
      </c>
      <c r="M23" s="16">
        <v>2305261.67</v>
      </c>
      <c r="N23" s="16">
        <v>2906880.78</v>
      </c>
      <c r="O23" s="16">
        <v>0</v>
      </c>
      <c r="P23" s="16">
        <v>0</v>
      </c>
      <c r="Q23" s="14">
        <f t="shared" si="4"/>
        <v>19142216.57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5">
        <f>213729292+4424527</f>
        <v>218153819</v>
      </c>
      <c r="D24" s="24">
        <f>261847006.04+4494527</f>
        <v>266341533.03999999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6983001.29</v>
      </c>
      <c r="J24" s="16">
        <v>8800568.3699999992</v>
      </c>
      <c r="K24" s="16">
        <v>21951408.34</v>
      </c>
      <c r="L24" s="16">
        <v>11820138.710000001</v>
      </c>
      <c r="M24" s="16">
        <v>38641847.530000001</v>
      </c>
      <c r="N24" s="16">
        <v>30062632.949999999</v>
      </c>
      <c r="O24" s="16">
        <v>0</v>
      </c>
      <c r="P24" s="16">
        <v>0</v>
      </c>
      <c r="Q24" s="14">
        <f t="shared" si="4"/>
        <v>188399673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3">
        <f>45654308+10304795</f>
        <v>55959103</v>
      </c>
      <c r="D25" s="23">
        <f>38654983.66+10228895</f>
        <v>48883878.659999996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1296966.4099999999</v>
      </c>
      <c r="M25" s="16">
        <v>2083894.75</v>
      </c>
      <c r="N25" s="16">
        <v>1415535.2</v>
      </c>
      <c r="O25" s="16">
        <v>0</v>
      </c>
      <c r="P25" s="16">
        <v>0</v>
      </c>
      <c r="Q25" s="14">
        <f t="shared" si="4"/>
        <v>25194581.990000002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261195541.59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7337912.75</v>
      </c>
      <c r="M26" s="14">
        <f t="shared" si="10"/>
        <v>9745798.4100000001</v>
      </c>
      <c r="N26" s="14">
        <f t="shared" ref="N26:O26" si="11">SUM(N27:N34)</f>
        <v>17672512.560000002</v>
      </c>
      <c r="O26" s="14">
        <f t="shared" si="11"/>
        <v>0</v>
      </c>
      <c r="P26" s="14">
        <f t="shared" ref="P26" si="12">SUM(P27:P34)</f>
        <v>0</v>
      </c>
      <c r="Q26" s="14">
        <f t="shared" si="4"/>
        <v>110336849.98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3">
        <v>137963618</v>
      </c>
      <c r="D27" s="30">
        <v>130417567.70999999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1945957.54</v>
      </c>
      <c r="M27" s="16">
        <v>2977854.63</v>
      </c>
      <c r="N27" s="16">
        <v>4304433.2</v>
      </c>
      <c r="O27" s="16">
        <v>0</v>
      </c>
      <c r="P27" s="16">
        <v>0</v>
      </c>
      <c r="Q27" s="14">
        <f t="shared" si="4"/>
        <v>48867252.57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3">
        <v>18673886</v>
      </c>
      <c r="D28" s="23">
        <v>12293941.970000001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740082.03</v>
      </c>
      <c r="M28" s="16">
        <v>577648.93000000005</v>
      </c>
      <c r="N28" s="16">
        <v>915513.99</v>
      </c>
      <c r="O28" s="16">
        <v>0</v>
      </c>
      <c r="P28" s="16">
        <v>0</v>
      </c>
      <c r="Q28" s="14">
        <f t="shared" si="4"/>
        <v>3759309.45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3">
        <v>52890461</v>
      </c>
      <c r="D29" s="30">
        <v>22282011.870000001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1537603.96</v>
      </c>
      <c r="M29" s="16">
        <v>481482.48</v>
      </c>
      <c r="N29" s="16">
        <v>9316133.4299999997</v>
      </c>
      <c r="O29" s="16">
        <v>0</v>
      </c>
      <c r="P29" s="16">
        <v>0</v>
      </c>
      <c r="Q29" s="14">
        <f t="shared" si="4"/>
        <v>14485221.57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3">
        <v>79594</v>
      </c>
      <c r="D30" s="23">
        <v>695153.98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3991</v>
      </c>
    </row>
    <row r="31" spans="1:17" ht="14.25" customHeight="1" x14ac:dyDescent="0.2">
      <c r="A31" s="1" t="str">
        <f t="shared" si="0"/>
        <v>2.3.5</v>
      </c>
      <c r="B31" s="28" t="s">
        <v>32</v>
      </c>
      <c r="C31" s="23">
        <v>2511018</v>
      </c>
      <c r="D31" s="24">
        <v>2064218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122066.83</v>
      </c>
      <c r="M31" s="16">
        <v>0</v>
      </c>
      <c r="N31" s="16">
        <v>37051.870000000003</v>
      </c>
      <c r="O31" s="16">
        <v>0</v>
      </c>
      <c r="P31" s="16">
        <v>0</v>
      </c>
      <c r="Q31" s="14">
        <f t="shared" si="4"/>
        <v>1190134.7900000003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3">
        <v>2904817</v>
      </c>
      <c r="D32" s="24">
        <v>2790544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76212.649999999994</v>
      </c>
      <c r="M32" s="16">
        <v>12000.13</v>
      </c>
      <c r="N32" s="16">
        <v>61545.67</v>
      </c>
      <c r="O32" s="16">
        <v>0</v>
      </c>
      <c r="P32" s="16">
        <v>0</v>
      </c>
      <c r="Q32" s="14">
        <f t="shared" si="4"/>
        <v>258366.63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3">
        <v>37342084</v>
      </c>
      <c r="D33" s="24">
        <v>36597971.07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711365.39</v>
      </c>
      <c r="M33" s="16">
        <v>2670502.4300000002</v>
      </c>
      <c r="N33" s="16">
        <v>1212555.8899999999</v>
      </c>
      <c r="O33" s="16">
        <v>0</v>
      </c>
      <c r="P33" s="16">
        <v>0</v>
      </c>
      <c r="Q33" s="14">
        <f t="shared" si="4"/>
        <v>21702036.870000001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3">
        <v>70958199</v>
      </c>
      <c r="D34" s="24">
        <v>54054132.990000002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2204624.35</v>
      </c>
      <c r="M34" s="16">
        <v>3026309.81</v>
      </c>
      <c r="N34" s="16">
        <v>1825278.51</v>
      </c>
      <c r="O34" s="16">
        <v>0</v>
      </c>
      <c r="P34" s="16">
        <v>0</v>
      </c>
      <c r="Q34" s="14">
        <f t="shared" si="4"/>
        <v>20070537.100000001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144780693.50999999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11445000</v>
      </c>
      <c r="M35" s="14">
        <f t="shared" si="14"/>
        <v>8446562.5</v>
      </c>
      <c r="N35" s="14">
        <f t="shared" ref="N35:O35" si="15">SUM(N36:N43)</f>
        <v>17269687.5</v>
      </c>
      <c r="O35" s="14">
        <f t="shared" si="15"/>
        <v>0</v>
      </c>
      <c r="P35" s="14">
        <f t="shared" ref="P35" si="16">SUM(P36:P43)</f>
        <v>0</v>
      </c>
      <c r="Q35" s="14">
        <f t="shared" si="4"/>
        <v>116703875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3">
        <v>158184600</v>
      </c>
      <c r="D36" s="24">
        <v>143313693.50999999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11445000</v>
      </c>
      <c r="M36" s="16">
        <v>8446562.5</v>
      </c>
      <c r="N36" s="16">
        <v>17269687.5</v>
      </c>
      <c r="O36" s="16">
        <v>0</v>
      </c>
      <c r="P36" s="16">
        <v>0</v>
      </c>
      <c r="Q36" s="14">
        <f t="shared" si="4"/>
        <v>115236875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2004786.91</v>
      </c>
      <c r="M51" s="14">
        <f t="shared" si="18"/>
        <v>3514040.66</v>
      </c>
      <c r="N51" s="14">
        <f t="shared" ref="N51:O51" si="19">SUM(N52:N60)</f>
        <v>8621630.7300000004</v>
      </c>
      <c r="O51" s="14">
        <f t="shared" si="19"/>
        <v>0</v>
      </c>
      <c r="P51" s="14">
        <f t="shared" ref="P51" si="20">SUM(P52:P60)</f>
        <v>0</v>
      </c>
      <c r="Q51" s="14">
        <f t="shared" si="4"/>
        <v>70000983.159999996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3">
        <v>74172795</v>
      </c>
      <c r="D52" s="24">
        <v>62676863.090000004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99892.9</v>
      </c>
      <c r="M52" s="16">
        <v>213239.92</v>
      </c>
      <c r="N52" s="16">
        <v>129800</v>
      </c>
      <c r="O52" s="16">
        <v>0</v>
      </c>
      <c r="P52" s="16">
        <v>0</v>
      </c>
      <c r="Q52" s="14">
        <f t="shared" si="4"/>
        <v>52470135.470000006</v>
      </c>
    </row>
    <row r="53" spans="1:17" ht="14.25" customHeight="1" x14ac:dyDescent="0.2">
      <c r="A53" s="1" t="str">
        <f t="shared" si="0"/>
        <v>2.6.2</v>
      </c>
      <c r="B53" s="28" t="s">
        <v>89</v>
      </c>
      <c r="C53" s="23">
        <v>6776684</v>
      </c>
      <c r="D53" s="24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314234</v>
      </c>
      <c r="N53" s="16">
        <v>1309000.03</v>
      </c>
      <c r="O53" s="16">
        <v>0</v>
      </c>
      <c r="P53" s="16">
        <v>0</v>
      </c>
      <c r="Q53" s="14">
        <f t="shared" si="4"/>
        <v>4240677.05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3">
        <v>1448480</v>
      </c>
      <c r="D54" s="24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3">
        <v>9151336</v>
      </c>
      <c r="D55" s="24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3">
        <v>7565426</v>
      </c>
      <c r="D56" s="30">
        <v>34806617.729999997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1867724.01</v>
      </c>
      <c r="M56" s="16">
        <v>2032300.74</v>
      </c>
      <c r="N56" s="16">
        <v>7182830.7000000002</v>
      </c>
      <c r="O56" s="18">
        <v>0</v>
      </c>
      <c r="P56" s="18">
        <v>0</v>
      </c>
      <c r="Q56" s="14">
        <f t="shared" si="4"/>
        <v>11409675.33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3">
        <v>4246403</v>
      </c>
      <c r="D57" s="24">
        <v>2166003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0</v>
      </c>
      <c r="M57" s="16">
        <v>954266</v>
      </c>
      <c r="N57" s="16">
        <v>0</v>
      </c>
      <c r="O57" s="16">
        <v>0</v>
      </c>
      <c r="P57" s="16">
        <v>0</v>
      </c>
      <c r="Q57" s="14">
        <f t="shared" si="4"/>
        <v>1362894.45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3">
        <v>0</v>
      </c>
      <c r="D58" s="2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37170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37170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3">
        <v>8303983</v>
      </c>
      <c r="D59" s="24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3">
        <v>0</v>
      </c>
      <c r="D60" s="24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45225026.170000002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14975545.470000001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19083195.400000002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3">
        <v>122099429</v>
      </c>
      <c r="D62" s="24">
        <v>45225026.170000002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14975545.470000001</v>
      </c>
      <c r="N62" s="16">
        <v>0</v>
      </c>
      <c r="O62" s="16">
        <v>0</v>
      </c>
      <c r="P62" s="16">
        <v>0</v>
      </c>
      <c r="Q62" s="14">
        <f>SUM(E62:P62)</f>
        <v>19083195.400000002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2">
        <v>0</v>
      </c>
      <c r="F81" s="16">
        <v>0</v>
      </c>
      <c r="G81" s="22">
        <v>0</v>
      </c>
      <c r="H81" s="22">
        <v>0</v>
      </c>
      <c r="I81" s="16">
        <v>0</v>
      </c>
      <c r="J81" s="16">
        <v>0</v>
      </c>
      <c r="K81" s="16">
        <v>0</v>
      </c>
      <c r="L81" s="22">
        <v>0</v>
      </c>
      <c r="M81" s="22">
        <v>0</v>
      </c>
      <c r="N81" s="22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2854938919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222587963.70999998</v>
      </c>
      <c r="J82" s="20">
        <f t="shared" si="26"/>
        <v>209804684.38999999</v>
      </c>
      <c r="K82" s="20">
        <f t="shared" si="26"/>
        <v>218157795.88</v>
      </c>
      <c r="L82" s="20">
        <f t="shared" si="26"/>
        <v>155572209.89000002</v>
      </c>
      <c r="M82" s="20">
        <f t="shared" si="26"/>
        <v>184871585.35999998</v>
      </c>
      <c r="N82" s="20">
        <f t="shared" si="26"/>
        <v>282392502.37</v>
      </c>
      <c r="O82" s="20">
        <f t="shared" si="26"/>
        <v>0</v>
      </c>
      <c r="P82" s="20">
        <f t="shared" si="26"/>
        <v>0</v>
      </c>
      <c r="Q82" s="20">
        <f>+Q10+Q16+Q26+Q35+Q51+Q61</f>
        <v>1992683579.6000001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6" t="s">
        <v>106</v>
      </c>
      <c r="D91" s="3"/>
      <c r="I91" s="1"/>
      <c r="Q91" s="10"/>
    </row>
    <row r="92" spans="1:17" x14ac:dyDescent="0.2">
      <c r="B92" s="27" t="s">
        <v>100</v>
      </c>
      <c r="D92" s="3"/>
      <c r="I92" s="1"/>
      <c r="Q92" s="10"/>
    </row>
    <row r="93" spans="1:17" ht="41.25" customHeight="1" x14ac:dyDescent="0.2">
      <c r="B93" s="37" t="s">
        <v>101</v>
      </c>
      <c r="C93" s="37"/>
      <c r="D93" s="37"/>
      <c r="E93" s="37"/>
      <c r="F93" s="37"/>
      <c r="G93" s="37"/>
      <c r="H93" s="37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1" t="s">
        <v>105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2:17" ht="11.25" customHeight="1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2">
      <c r="B101" s="32" t="s">
        <v>67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47244094488188981" right="0.27559055118110237" top="0.15748031496062992" bottom="0.19685039370078741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2025-11-17T20:24:58Z</cp:lastPrinted>
  <dcterms:created xsi:type="dcterms:W3CDTF">2023-02-06T18:56:24Z</dcterms:created>
  <dcterms:modified xsi:type="dcterms:W3CDTF">2025-11-18T12:17:10Z</dcterms:modified>
</cp:coreProperties>
</file>