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xr:revisionPtr revIDLastSave="0" documentId="8_{60FFEF53-DF4B-4B56-A511-D438B484F9CE}" xr6:coauthVersionLast="47" xr6:coauthVersionMax="47" xr10:uidLastSave="{00000000-0000-0000-0000-000000000000}"/>
  <bookViews>
    <workbookView xWindow="1920" yWindow="1920" windowWidth="17280" windowHeight="8964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9" l="1"/>
  <c r="D24" i="9"/>
  <c r="D18" i="9"/>
  <c r="D26" i="9"/>
  <c r="L16" i="9"/>
  <c r="D16" i="9" l="1"/>
  <c r="K10" i="9"/>
  <c r="C25" i="9"/>
  <c r="C24" i="9"/>
  <c r="Q60" i="9" l="1"/>
  <c r="Q59" i="9"/>
  <c r="Q58" i="9"/>
  <c r="Q57" i="9"/>
  <c r="Q56" i="9"/>
  <c r="Q55" i="9"/>
  <c r="Q54" i="9"/>
  <c r="Q53" i="9"/>
  <c r="Q52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Q62" i="9"/>
  <c r="P61" i="9"/>
  <c r="P51" i="9"/>
  <c r="P35" i="9"/>
  <c r="P26" i="9"/>
  <c r="P16" i="9"/>
  <c r="P10" i="9"/>
  <c r="D61" i="9"/>
  <c r="O61" i="9"/>
  <c r="O51" i="9"/>
  <c r="O35" i="9"/>
  <c r="O26" i="9"/>
  <c r="O16" i="9"/>
  <c r="O10" i="9"/>
  <c r="D35" i="9"/>
  <c r="N61" i="9"/>
  <c r="N51" i="9"/>
  <c r="N35" i="9"/>
  <c r="N26" i="9"/>
  <c r="N16" i="9"/>
  <c r="N10" i="9"/>
  <c r="M61" i="9"/>
  <c r="M51" i="9"/>
  <c r="M35" i="9"/>
  <c r="M26" i="9"/>
  <c r="M16" i="9"/>
  <c r="M10" i="9"/>
  <c r="C16" i="9"/>
  <c r="C10" i="9"/>
  <c r="D10" i="9"/>
  <c r="L61" i="9"/>
  <c r="L51" i="9"/>
  <c r="L35" i="9"/>
  <c r="L26" i="9"/>
  <c r="L10" i="9"/>
  <c r="K51" i="9"/>
  <c r="K35" i="9"/>
  <c r="K26" i="9"/>
  <c r="K16" i="9"/>
  <c r="H61" i="9"/>
  <c r="D51" i="9"/>
  <c r="E51" i="9"/>
  <c r="F51" i="9"/>
  <c r="G51" i="9"/>
  <c r="H51" i="9"/>
  <c r="I51" i="9"/>
  <c r="J51" i="9"/>
  <c r="Q61" i="9" l="1"/>
  <c r="Q51" i="9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I35" i="9"/>
  <c r="I26" i="9"/>
  <c r="I16" i="9"/>
  <c r="I10" i="9"/>
  <c r="H35" i="9"/>
  <c r="H26" i="9"/>
  <c r="H16" i="9"/>
  <c r="H10" i="9"/>
  <c r="C69" i="9"/>
  <c r="C66" i="9"/>
  <c r="C51" i="9"/>
  <c r="C35" i="9"/>
  <c r="C26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E82" i="9"/>
  <c r="H82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I82" i="9" l="1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<sst xmlns="http://schemas.openxmlformats.org/spreadsheetml/2006/main" count="113" uniqueCount="110">
  <si>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</si>
  <si>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</si>
  <si>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</si>
  <si>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</si>
  <si>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</si>
  <si>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</si>
  <si>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</si>
  <si>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</si>
  <si>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</si>
  <si>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</si>
  <si>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</si>
  <si>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</si>
  <si>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</si>
  <si>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</si>
  <si>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</si>
  <si>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</si>
  <si>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</si>
  <si>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</si>
  <si>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</si>
  <si>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</si>
  <si>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</si>
  <si>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</si>
  <si>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</si>
  <si>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</si>
  <si>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</si>
  <si>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</si>
  <si>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</si>
  <si>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</si>
  <si>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</si>
  <si>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</si>
  <si>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</si>
  <si>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</si>
  <si>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</si>
  <si>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</si>
  <si>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</si>
  <si>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</si>
  <si>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</si>
  <si>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</si>
  <si>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</si>
  <si>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</si>
  <si>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</si>
  <si>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</si>
  <si>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</si>
  <si>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</si>
  <si>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</si>
  <si>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</si>
  <si>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</si>
  <si>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</si>
  <si>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</si>
  <si>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</si>
  <si>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</si>
  <si>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</si>
  <si>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</si>
  <si>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</si>
  <si>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</si>
  <si>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</si>
  <si>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</si>
  <si>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</si>
  <si>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</si>
  <si>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</si>
  <si>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</si>
  <si>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</si>
  <si>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</si>
  <si>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</si>
  <si>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</si>
  <si>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</si>
  <si>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</si>
  <si>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</si>
  <si>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</si>
  <si>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</si>
  <si>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</si>
  <si>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</si>
  <si>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</si>
  <si>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</si>
  <si>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</si>
  <si>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</si>
  <si>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</si>
  <si>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</si>
  <si>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</si>
  <si>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</si>
  <si>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</si>
  <si>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</si>
  <si>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</si>
  <si>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</si>
  <si>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</si>
  <si>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</si>
  <si>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</si>
  <si>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</si>
  <si>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</si>
  <si>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</si>
  <si>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</si>
  <si>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</si>
  <si>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</si>
  <si>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</si>
  <si>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</si>
  <si>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</si>
  <si>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</si>
  <si>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</si>
  <si>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</si>
  <si>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</si>
  <si>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</si>
  <si>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</si>
  <si>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</si>
  <si>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</si>
  <si>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</si>
  <si>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</si>
  <si>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r>
      <rPr>
        <sz val="10"/>
        <color rgb="FF000000"/>
        <rFont val="Calibri"/>
        <family val="2"/>
      </rPr>
      <t>7.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Presupuesto Aprobado: Se refiere al presupuesto aprobado en Ley de Presupuesto General del Estado.</t>
    </r>
  </si>
  <si>
    <t>Enc. de la División de Presupuesto del Depto. Financiero</t>
  </si>
  <si>
    <t>Fecha de Creación 19-12-2025</t>
  </si>
  <si>
    <t>Del 1 de Enero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</si>
</sst>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.5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4" fontId="10" fillId="0" borderId="0" xfId="1" applyNumberFormat="1" applyFont="1"/>
    <xf numFmtId="4" fontId="10" fillId="4" borderId="1" xfId="1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" fontId="11" fillId="3" borderId="1" xfId="1" applyNumberFormat="1" applyFont="1" applyFill="1" applyBorder="1" applyAlignment="1">
      <alignment vertical="center"/>
    </xf>
    <xf numFmtId="0" fontId="8" fillId="0" borderId="0" xfId="0" applyFont="1" applyAlignment="1">
      <alignment vertical="top" wrapText="1"/>
    </xf>
    <xf numFmtId="4" fontId="10" fillId="0" borderId="1" xfId="1" applyNumberFormat="1" applyFont="1" applyFill="1" applyBorder="1" applyAlignment="1">
      <alignment vertical="center"/>
    </xf>
    <xf numFmtId="4" fontId="12" fillId="0" borderId="1" xfId="1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2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4" borderId="1" xfId="0" applyFont="1" applyFill="1" applyBorder="1" applyAlignment="1">
      <alignment horizontal="left" vertical="center" wrapText="1"/>
    </xf>
    <xf numFmtId="4" fontId="12" fillId="4" borderId="1" xfId="0" applyNumberFormat="1" applyFont="1" applyFill="1" applyBorder="1" applyAlignment="1">
      <alignment vertical="center"/>
    </xf>
    <xf numFmtId="4" fontId="12" fillId="4" borderId="1" xfId="1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1267732398</c:v>
                </c:pt>
                <c:pt idx="2">
                  <c:v>266288151</c:v>
                </c:pt>
                <c:pt idx="3">
                  <c:v>200000</c:v>
                </c:pt>
                <c:pt idx="4">
                  <c:v>300300</c:v>
                </c:pt>
                <c:pt idx="5">
                  <c:v>187871398</c:v>
                </c:pt>
                <c:pt idx="6">
                  <c:v>510563899</c:v>
                </c:pt>
                <c:pt idx="7">
                  <c:v>34621905</c:v>
                </c:pt>
                <c:pt idx="8">
                  <c:v>49761522</c:v>
                </c:pt>
                <c:pt idx="9">
                  <c:v>2857130</c:v>
                </c:pt>
                <c:pt idx="10">
                  <c:v>10816596</c:v>
                </c:pt>
                <c:pt idx="11">
                  <c:v>72222024</c:v>
                </c:pt>
                <c:pt idx="12">
                  <c:v>30360000</c:v>
                </c:pt>
                <c:pt idx="13">
                  <c:v>35811800</c:v>
                </c:pt>
                <c:pt idx="14">
                  <c:v>218153819</c:v>
                </c:pt>
                <c:pt idx="15">
                  <c:v>55959103</c:v>
                </c:pt>
                <c:pt idx="16">
                  <c:v>323323677</c:v>
                </c:pt>
                <c:pt idx="17">
                  <c:v>137963618</c:v>
                </c:pt>
                <c:pt idx="18">
                  <c:v>18673886</c:v>
                </c:pt>
                <c:pt idx="19">
                  <c:v>52890461</c:v>
                </c:pt>
                <c:pt idx="20">
                  <c:v>79594</c:v>
                </c:pt>
                <c:pt idx="21">
                  <c:v>2511018</c:v>
                </c:pt>
                <c:pt idx="22">
                  <c:v>2904817</c:v>
                </c:pt>
                <c:pt idx="23">
                  <c:v>37342084</c:v>
                </c:pt>
                <c:pt idx="24">
                  <c:v>70958199</c:v>
                </c:pt>
                <c:pt idx="25">
                  <c:v>158184600</c:v>
                </c:pt>
                <c:pt idx="26">
                  <c:v>158184600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111665107</c:v>
                </c:pt>
                <c:pt idx="42">
                  <c:v>74172795</c:v>
                </c:pt>
                <c:pt idx="43">
                  <c:v>6776684</c:v>
                </c:pt>
                <c:pt idx="44">
                  <c:v>1448480</c:v>
                </c:pt>
                <c:pt idx="45">
                  <c:v>9151336</c:v>
                </c:pt>
                <c:pt idx="46">
                  <c:v>7565426</c:v>
                </c:pt>
                <c:pt idx="47">
                  <c:v>4246403</c:v>
                </c:pt>
                <c:pt idx="48">
                  <c:v>0</c:v>
                </c:pt>
                <c:pt idx="49">
                  <c:v>8303983</c:v>
                </c:pt>
                <c:pt idx="50">
                  <c:v>0</c:v>
                </c:pt>
                <c:pt idx="51">
                  <c:v>122099429</c:v>
                </c:pt>
                <c:pt idx="52">
                  <c:v>122099429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1286776461.21</c:v>
                </c:pt>
                <c:pt idx="2">
                  <c:v>249466947.05000001</c:v>
                </c:pt>
                <c:pt idx="3">
                  <c:v>7671</c:v>
                </c:pt>
                <c:pt idx="4">
                  <c:v>40000</c:v>
                </c:pt>
                <c:pt idx="5">
                  <c:v>186101167.74000001</c:v>
                </c:pt>
                <c:pt idx="6">
                  <c:v>554067240.89999998</c:v>
                </c:pt>
                <c:pt idx="7">
                  <c:v>34621905</c:v>
                </c:pt>
                <c:pt idx="8">
                  <c:v>14692855.880000001</c:v>
                </c:pt>
                <c:pt idx="9">
                  <c:v>6017864</c:v>
                </c:pt>
                <c:pt idx="10">
                  <c:v>10803986.529999999</c:v>
                </c:pt>
                <c:pt idx="11">
                  <c:v>107816977.79000001</c:v>
                </c:pt>
                <c:pt idx="12">
                  <c:v>30276440</c:v>
                </c:pt>
                <c:pt idx="13">
                  <c:v>34611800</c:v>
                </c:pt>
                <c:pt idx="14">
                  <c:v>266341533.03999999</c:v>
                </c:pt>
                <c:pt idx="15">
                  <c:v>48883878.659999996</c:v>
                </c:pt>
                <c:pt idx="16">
                  <c:v>261195541.59</c:v>
                </c:pt>
                <c:pt idx="17">
                  <c:v>130417567.70999999</c:v>
                </c:pt>
                <c:pt idx="18">
                  <c:v>12293941.970000001</c:v>
                </c:pt>
                <c:pt idx="19">
                  <c:v>22282011.870000001</c:v>
                </c:pt>
                <c:pt idx="20">
                  <c:v>695153.98</c:v>
                </c:pt>
                <c:pt idx="21">
                  <c:v>2064218</c:v>
                </c:pt>
                <c:pt idx="22">
                  <c:v>2790544</c:v>
                </c:pt>
                <c:pt idx="23">
                  <c:v>36597971.07</c:v>
                </c:pt>
                <c:pt idx="24">
                  <c:v>54054132.990000002</c:v>
                </c:pt>
                <c:pt idx="25">
                  <c:v>144780693.50999999</c:v>
                </c:pt>
                <c:pt idx="26">
                  <c:v>143313693.50999999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1367000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127278169.83</c:v>
                </c:pt>
                <c:pt idx="42">
                  <c:v>62676863.090000004</c:v>
                </c:pt>
                <c:pt idx="43">
                  <c:v>5760887</c:v>
                </c:pt>
                <c:pt idx="44">
                  <c:v>1912480</c:v>
                </c:pt>
                <c:pt idx="45">
                  <c:v>14951336</c:v>
                </c:pt>
                <c:pt idx="46">
                  <c:v>34806617.729999997</c:v>
                </c:pt>
                <c:pt idx="47">
                  <c:v>2166003</c:v>
                </c:pt>
                <c:pt idx="48">
                  <c:v>0</c:v>
                </c:pt>
                <c:pt idx="49">
                  <c:v>5003983</c:v>
                </c:pt>
                <c:pt idx="50">
                  <c:v>0.01</c:v>
                </c:pt>
                <c:pt idx="51">
                  <c:v>45225026.170000002</c:v>
                </c:pt>
                <c:pt idx="52">
                  <c:v>45225026.170000002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2854938919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103571240.91000001</c:v>
                </c:pt>
                <c:pt idx="1">
                  <c:v>87688903.120000005</c:v>
                </c:pt>
                <c:pt idx="2">
                  <c:v>2287298.09</c:v>
                </c:pt>
                <c:pt idx="3">
                  <c:v>0</c:v>
                </c:pt>
                <c:pt idx="4">
                  <c:v>10000</c:v>
                </c:pt>
                <c:pt idx="5">
                  <c:v>13585039.699999999</c:v>
                </c:pt>
                <c:pt idx="6">
                  <c:v>10312075.809999999</c:v>
                </c:pt>
                <c:pt idx="7">
                  <c:v>2965123.03</c:v>
                </c:pt>
                <c:pt idx="8">
                  <c:v>612481.36</c:v>
                </c:pt>
                <c:pt idx="9">
                  <c:v>234500</c:v>
                </c:pt>
                <c:pt idx="10">
                  <c:v>229618.16</c:v>
                </c:pt>
                <c:pt idx="11">
                  <c:v>194192.6</c:v>
                </c:pt>
                <c:pt idx="12">
                  <c:v>1811116.45</c:v>
                </c:pt>
                <c:pt idx="13">
                  <c:v>1010763.25</c:v>
                </c:pt>
                <c:pt idx="14">
                  <c:v>2758238.46</c:v>
                </c:pt>
                <c:pt idx="15">
                  <c:v>496042.5</c:v>
                </c:pt>
                <c:pt idx="16">
                  <c:v>3123696.97</c:v>
                </c:pt>
                <c:pt idx="17">
                  <c:v>1658640.31</c:v>
                </c:pt>
                <c:pt idx="18">
                  <c:v>0</c:v>
                </c:pt>
                <c:pt idx="19">
                  <c:v>46020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956938.04</c:v>
                </c:pt>
                <c:pt idx="24">
                  <c:v>462098.62</c:v>
                </c:pt>
                <c:pt idx="25">
                  <c:v>10347875</c:v>
                </c:pt>
                <c:pt idx="26">
                  <c:v>10347875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146910</c:v>
                </c:pt>
                <c:pt idx="42">
                  <c:v>23010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123900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127501798.69000001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120517255.66</c:v>
                </c:pt>
                <c:pt idx="1">
                  <c:v>103451790.22</c:v>
                </c:pt>
                <c:pt idx="2">
                  <c:v>867474.87</c:v>
                </c:pt>
                <c:pt idx="3">
                  <c:v>0</c:v>
                </c:pt>
                <c:pt idx="4">
                  <c:v>0</c:v>
                </c:pt>
                <c:pt idx="5">
                  <c:v>16197990.57</c:v>
                </c:pt>
                <c:pt idx="6">
                  <c:v>30902503.670000002</c:v>
                </c:pt>
                <c:pt idx="7">
                  <c:v>2532435.21</c:v>
                </c:pt>
                <c:pt idx="8">
                  <c:v>871222.7</c:v>
                </c:pt>
                <c:pt idx="9">
                  <c:v>165050</c:v>
                </c:pt>
                <c:pt idx="10">
                  <c:v>202341.34</c:v>
                </c:pt>
                <c:pt idx="11">
                  <c:v>17715294.280000001</c:v>
                </c:pt>
                <c:pt idx="12">
                  <c:v>1785874.82</c:v>
                </c:pt>
                <c:pt idx="13">
                  <c:v>2557423.25</c:v>
                </c:pt>
                <c:pt idx="14">
                  <c:v>1931543.95</c:v>
                </c:pt>
                <c:pt idx="15">
                  <c:v>3141318.12</c:v>
                </c:pt>
                <c:pt idx="16">
                  <c:v>9457423.1300000008</c:v>
                </c:pt>
                <c:pt idx="17">
                  <c:v>3780995.69</c:v>
                </c:pt>
                <c:pt idx="18">
                  <c:v>397542</c:v>
                </c:pt>
                <c:pt idx="19">
                  <c:v>210861.28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4232196.17</c:v>
                </c:pt>
                <c:pt idx="24">
                  <c:v>835827.99</c:v>
                </c:pt>
                <c:pt idx="25">
                  <c:v>11454125</c:v>
                </c:pt>
                <c:pt idx="26">
                  <c:v>11454125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427844.4</c:v>
                </c:pt>
                <c:pt idx="42">
                  <c:v>252992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174852.4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172759151.85999998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121807109.05000001</c:v>
                </c:pt>
                <c:pt idx="1">
                  <c:v>104362848.09</c:v>
                </c:pt>
                <c:pt idx="2">
                  <c:v>1319091.28</c:v>
                </c:pt>
                <c:pt idx="3">
                  <c:v>0</c:v>
                </c:pt>
                <c:pt idx="4">
                  <c:v>0</c:v>
                </c:pt>
                <c:pt idx="5">
                  <c:v>16125169.68</c:v>
                </c:pt>
                <c:pt idx="6">
                  <c:v>43410091.019999996</c:v>
                </c:pt>
                <c:pt idx="7">
                  <c:v>3079670.55</c:v>
                </c:pt>
                <c:pt idx="8">
                  <c:v>408110.3</c:v>
                </c:pt>
                <c:pt idx="9">
                  <c:v>241714.95</c:v>
                </c:pt>
                <c:pt idx="10">
                  <c:v>497834.55</c:v>
                </c:pt>
                <c:pt idx="11">
                  <c:v>1649840.6</c:v>
                </c:pt>
                <c:pt idx="12">
                  <c:v>1848042.24</c:v>
                </c:pt>
                <c:pt idx="13">
                  <c:v>1329076.92</c:v>
                </c:pt>
                <c:pt idx="14">
                  <c:v>31610399.989999998</c:v>
                </c:pt>
                <c:pt idx="15">
                  <c:v>2745400.92</c:v>
                </c:pt>
                <c:pt idx="16">
                  <c:v>13640815.76</c:v>
                </c:pt>
                <c:pt idx="17">
                  <c:v>8557352.3499999996</c:v>
                </c:pt>
                <c:pt idx="18">
                  <c:v>106200</c:v>
                </c:pt>
                <c:pt idx="19">
                  <c:v>507873.18</c:v>
                </c:pt>
                <c:pt idx="20">
                  <c:v>0</c:v>
                </c:pt>
                <c:pt idx="21">
                  <c:v>17719.97</c:v>
                </c:pt>
                <c:pt idx="22">
                  <c:v>49250.94</c:v>
                </c:pt>
                <c:pt idx="23">
                  <c:v>2630160.1800000002</c:v>
                </c:pt>
                <c:pt idx="24">
                  <c:v>1772259.14</c:v>
                </c:pt>
                <c:pt idx="25">
                  <c:v>11439125</c:v>
                </c:pt>
                <c:pt idx="26">
                  <c:v>11439125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17148360.370000001</c:v>
                </c:pt>
                <c:pt idx="42">
                  <c:v>17140673.850000001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7686.52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207445501.19999999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  <c:numCache>
                <c:formatCode>#,##0.00</c:formatCode>
                <c:ptCount val="74"/>
                <c:pt idx="0">
                  <c:v>183109239.78999999</c:v>
                </c:pt>
                <c:pt idx="1">
                  <c:v>90689014.159999996</c:v>
                </c:pt>
                <c:pt idx="2">
                  <c:v>78318626.189999998</c:v>
                </c:pt>
                <c:pt idx="3">
                  <c:v>0</c:v>
                </c:pt>
                <c:pt idx="4">
                  <c:v>0</c:v>
                </c:pt>
                <c:pt idx="5">
                  <c:v>14101599.439999999</c:v>
                </c:pt>
                <c:pt idx="6">
                  <c:v>19601340.699999999</c:v>
                </c:pt>
                <c:pt idx="7">
                  <c:v>2639492.0299999998</c:v>
                </c:pt>
                <c:pt idx="8">
                  <c:v>52403.8</c:v>
                </c:pt>
                <c:pt idx="9">
                  <c:v>740620</c:v>
                </c:pt>
                <c:pt idx="10">
                  <c:v>1109344.8400000001</c:v>
                </c:pt>
                <c:pt idx="11">
                  <c:v>0</c:v>
                </c:pt>
                <c:pt idx="12">
                  <c:v>1958678.15</c:v>
                </c:pt>
                <c:pt idx="13">
                  <c:v>1529160.69</c:v>
                </c:pt>
                <c:pt idx="14">
                  <c:v>7532585.29</c:v>
                </c:pt>
                <c:pt idx="15">
                  <c:v>4039055.9</c:v>
                </c:pt>
                <c:pt idx="16">
                  <c:v>13027793.900000002</c:v>
                </c:pt>
                <c:pt idx="17">
                  <c:v>8128346.6799999997</c:v>
                </c:pt>
                <c:pt idx="18">
                  <c:v>314116</c:v>
                </c:pt>
                <c:pt idx="19">
                  <c:v>681763.88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2240706.29</c:v>
                </c:pt>
                <c:pt idx="24">
                  <c:v>1662861.05</c:v>
                </c:pt>
                <c:pt idx="25">
                  <c:v>5086125</c:v>
                </c:pt>
                <c:pt idx="26">
                  <c:v>5086125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2313048.3199999998</c:v>
                </c:pt>
                <c:pt idx="42">
                  <c:v>488421.19</c:v>
                </c:pt>
                <c:pt idx="43">
                  <c:v>1708843.02</c:v>
                </c:pt>
                <c:pt idx="44">
                  <c:v>115784.11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223137547.70999998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  <c:numCache>
                <c:formatCode>#,##0.00</c:formatCode>
                <c:ptCount val="74"/>
                <c:pt idx="0">
                  <c:v>128873468.63999999</c:v>
                </c:pt>
                <c:pt idx="1">
                  <c:v>101366217.69</c:v>
                </c:pt>
                <c:pt idx="2">
                  <c:v>11797195.289999999</c:v>
                </c:pt>
                <c:pt idx="3">
                  <c:v>0</c:v>
                </c:pt>
                <c:pt idx="4">
                  <c:v>0</c:v>
                </c:pt>
                <c:pt idx="5">
                  <c:v>15710055.66</c:v>
                </c:pt>
                <c:pt idx="6">
                  <c:v>50696776</c:v>
                </c:pt>
                <c:pt idx="7">
                  <c:v>2714032.56</c:v>
                </c:pt>
                <c:pt idx="8">
                  <c:v>145276.59</c:v>
                </c:pt>
                <c:pt idx="9">
                  <c:v>437801.25</c:v>
                </c:pt>
                <c:pt idx="10">
                  <c:v>510330.55</c:v>
                </c:pt>
                <c:pt idx="11">
                  <c:v>29637930.100000001</c:v>
                </c:pt>
                <c:pt idx="12">
                  <c:v>1958745.72</c:v>
                </c:pt>
                <c:pt idx="13">
                  <c:v>2427281.3199999998</c:v>
                </c:pt>
                <c:pt idx="14">
                  <c:v>8250984.3700000001</c:v>
                </c:pt>
                <c:pt idx="15">
                  <c:v>4614393.54</c:v>
                </c:pt>
                <c:pt idx="16">
                  <c:v>7321216.4699999988</c:v>
                </c:pt>
                <c:pt idx="17">
                  <c:v>2593658.7599999998</c:v>
                </c:pt>
                <c:pt idx="18">
                  <c:v>51920</c:v>
                </c:pt>
                <c:pt idx="19">
                  <c:v>256345.52</c:v>
                </c:pt>
                <c:pt idx="20">
                  <c:v>3991</c:v>
                </c:pt>
                <c:pt idx="21">
                  <c:v>30385.73</c:v>
                </c:pt>
                <c:pt idx="22">
                  <c:v>39140.25</c:v>
                </c:pt>
                <c:pt idx="23">
                  <c:v>2082723.27</c:v>
                </c:pt>
                <c:pt idx="24">
                  <c:v>2263051.94</c:v>
                </c:pt>
                <c:pt idx="25">
                  <c:v>18727625</c:v>
                </c:pt>
                <c:pt idx="26">
                  <c:v>17260625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1367000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3636014.28</c:v>
                </c:pt>
                <c:pt idx="42">
                  <c:v>2332659.4</c:v>
                </c:pt>
                <c:pt idx="43">
                  <c:v>908600</c:v>
                </c:pt>
                <c:pt idx="44">
                  <c:v>347352.34</c:v>
                </c:pt>
                <c:pt idx="45">
                  <c:v>0</c:v>
                </c:pt>
                <c:pt idx="46">
                  <c:v>0</c:v>
                </c:pt>
                <c:pt idx="47">
                  <c:v>47402.54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209255100.38999999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  <c:numCache>
                <c:formatCode>#,##0.00</c:formatCode>
                <c:ptCount val="74"/>
                <c:pt idx="0">
                  <c:v>124993558.93000001</c:v>
                </c:pt>
                <c:pt idx="1">
                  <c:v>106942740.20999999</c:v>
                </c:pt>
                <c:pt idx="2">
                  <c:v>1604863.29</c:v>
                </c:pt>
                <c:pt idx="3">
                  <c:v>0</c:v>
                </c:pt>
                <c:pt idx="4">
                  <c:v>0</c:v>
                </c:pt>
                <c:pt idx="5">
                  <c:v>16445955.43</c:v>
                </c:pt>
                <c:pt idx="6">
                  <c:v>32799096.659999996</c:v>
                </c:pt>
                <c:pt idx="7">
                  <c:v>2714659.14</c:v>
                </c:pt>
                <c:pt idx="8">
                  <c:v>607508.67000000004</c:v>
                </c:pt>
                <c:pt idx="9">
                  <c:v>291489.5</c:v>
                </c:pt>
                <c:pt idx="10">
                  <c:v>695536.13</c:v>
                </c:pt>
                <c:pt idx="11">
                  <c:v>238373.55</c:v>
                </c:pt>
                <c:pt idx="12">
                  <c:v>1965211.56</c:v>
                </c:pt>
                <c:pt idx="13">
                  <c:v>2016960.69</c:v>
                </c:pt>
                <c:pt idx="14">
                  <c:v>21951408.34</c:v>
                </c:pt>
                <c:pt idx="15">
                  <c:v>2317949.08</c:v>
                </c:pt>
                <c:pt idx="16">
                  <c:v>17060280.670000002</c:v>
                </c:pt>
                <c:pt idx="17">
                  <c:v>7033857.9299999997</c:v>
                </c:pt>
                <c:pt idx="18">
                  <c:v>456394.5</c:v>
                </c:pt>
                <c:pt idx="19">
                  <c:v>1222482.3600000001</c:v>
                </c:pt>
                <c:pt idx="20">
                  <c:v>0</c:v>
                </c:pt>
                <c:pt idx="21">
                  <c:v>969196.02</c:v>
                </c:pt>
                <c:pt idx="22">
                  <c:v>0</c:v>
                </c:pt>
                <c:pt idx="23">
                  <c:v>2793151.46</c:v>
                </c:pt>
                <c:pt idx="24">
                  <c:v>4585198.4000000004</c:v>
                </c:pt>
                <c:pt idx="25">
                  <c:v>11154187.5</c:v>
                </c:pt>
                <c:pt idx="26">
                  <c:v>11154187.5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32150672.120000001</c:v>
                </c:pt>
                <c:pt idx="42">
                  <c:v>31789446.210000001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361225.91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218157795.88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  <c:numCache>
                <c:formatCode>#,##0.00</c:formatCode>
                <c:ptCount val="74"/>
                <c:pt idx="0">
                  <c:v>111898597.92</c:v>
                </c:pt>
                <c:pt idx="1">
                  <c:v>96209114.150000006</c:v>
                </c:pt>
                <c:pt idx="2">
                  <c:v>752001</c:v>
                </c:pt>
                <c:pt idx="3">
                  <c:v>0</c:v>
                </c:pt>
                <c:pt idx="4">
                  <c:v>0</c:v>
                </c:pt>
                <c:pt idx="5">
                  <c:v>14937482.77</c:v>
                </c:pt>
                <c:pt idx="6">
                  <c:v>22885912.310000002</c:v>
                </c:pt>
                <c:pt idx="7">
                  <c:v>2642044.92</c:v>
                </c:pt>
                <c:pt idx="8">
                  <c:v>1219363.74</c:v>
                </c:pt>
                <c:pt idx="9">
                  <c:v>642474</c:v>
                </c:pt>
                <c:pt idx="10">
                  <c:v>466908.57</c:v>
                </c:pt>
                <c:pt idx="11">
                  <c:v>1157903.56</c:v>
                </c:pt>
                <c:pt idx="12">
                  <c:v>2884579.02</c:v>
                </c:pt>
                <c:pt idx="13">
                  <c:v>755533.38</c:v>
                </c:pt>
                <c:pt idx="14">
                  <c:v>11820138.710000001</c:v>
                </c:pt>
                <c:pt idx="15">
                  <c:v>1296966.4099999999</c:v>
                </c:pt>
                <c:pt idx="16">
                  <c:v>7337912.75</c:v>
                </c:pt>
                <c:pt idx="17">
                  <c:v>1945957.54</c:v>
                </c:pt>
                <c:pt idx="18">
                  <c:v>740082.03</c:v>
                </c:pt>
                <c:pt idx="19">
                  <c:v>1537603.96</c:v>
                </c:pt>
                <c:pt idx="20">
                  <c:v>0</c:v>
                </c:pt>
                <c:pt idx="21">
                  <c:v>122066.83</c:v>
                </c:pt>
                <c:pt idx="22">
                  <c:v>76212.649999999994</c:v>
                </c:pt>
                <c:pt idx="23">
                  <c:v>711365.39</c:v>
                </c:pt>
                <c:pt idx="24">
                  <c:v>2204624.35</c:v>
                </c:pt>
                <c:pt idx="25">
                  <c:v>11445000</c:v>
                </c:pt>
                <c:pt idx="26">
                  <c:v>11445000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2004786.91</c:v>
                </c:pt>
                <c:pt idx="42">
                  <c:v>99892.9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1867724.01</c:v>
                </c:pt>
                <c:pt idx="47">
                  <c:v>0</c:v>
                </c:pt>
                <c:pt idx="48">
                  <c:v>37170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155572209.89000002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  <c:numCache>
                <c:formatCode>#,##0.00</c:formatCode>
                <c:ptCount val="74"/>
                <c:pt idx="0">
                  <c:v>86587089.810000002</c:v>
                </c:pt>
                <c:pt idx="1">
                  <c:v>72557812.870000005</c:v>
                </c:pt>
                <c:pt idx="2">
                  <c:v>2641363.02</c:v>
                </c:pt>
                <c:pt idx="3">
                  <c:v>0</c:v>
                </c:pt>
                <c:pt idx="4">
                  <c:v>0</c:v>
                </c:pt>
                <c:pt idx="5">
                  <c:v>11387913.92</c:v>
                </c:pt>
                <c:pt idx="6">
                  <c:v>61602548.509999998</c:v>
                </c:pt>
                <c:pt idx="7">
                  <c:v>2702641.08</c:v>
                </c:pt>
                <c:pt idx="8">
                  <c:v>1017943.47</c:v>
                </c:pt>
                <c:pt idx="9">
                  <c:v>484000</c:v>
                </c:pt>
                <c:pt idx="10">
                  <c:v>105400</c:v>
                </c:pt>
                <c:pt idx="11">
                  <c:v>12052483.9</c:v>
                </c:pt>
                <c:pt idx="12">
                  <c:v>2209076.11</c:v>
                </c:pt>
                <c:pt idx="13">
                  <c:v>2305261.67</c:v>
                </c:pt>
                <c:pt idx="14">
                  <c:v>38641847.530000001</c:v>
                </c:pt>
                <c:pt idx="15">
                  <c:v>2083894.75</c:v>
                </c:pt>
                <c:pt idx="16">
                  <c:v>9745798.4100000001</c:v>
                </c:pt>
                <c:pt idx="17">
                  <c:v>2977854.63</c:v>
                </c:pt>
                <c:pt idx="18">
                  <c:v>577648.93000000005</c:v>
                </c:pt>
                <c:pt idx="19">
                  <c:v>481482.48</c:v>
                </c:pt>
                <c:pt idx="20">
                  <c:v>0</c:v>
                </c:pt>
                <c:pt idx="21">
                  <c:v>0</c:v>
                </c:pt>
                <c:pt idx="22">
                  <c:v>12000.13</c:v>
                </c:pt>
                <c:pt idx="23">
                  <c:v>2670502.4300000002</c:v>
                </c:pt>
                <c:pt idx="24">
                  <c:v>3026309.81</c:v>
                </c:pt>
                <c:pt idx="25">
                  <c:v>8446562.5</c:v>
                </c:pt>
                <c:pt idx="26">
                  <c:v>8446562.5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3514040.66</c:v>
                </c:pt>
                <c:pt idx="42">
                  <c:v>213239.92</c:v>
                </c:pt>
                <c:pt idx="43">
                  <c:v>314234</c:v>
                </c:pt>
                <c:pt idx="44">
                  <c:v>0</c:v>
                </c:pt>
                <c:pt idx="45">
                  <c:v>0</c:v>
                </c:pt>
                <c:pt idx="46">
                  <c:v>2032300.74</c:v>
                </c:pt>
                <c:pt idx="47">
                  <c:v>954266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14975545.470000001</c:v>
                </c:pt>
                <c:pt idx="52">
                  <c:v>14975545.470000001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184871585.35999998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  <c:numCache>
                <c:formatCode>#,##0.00</c:formatCode>
                <c:ptCount val="74"/>
                <c:pt idx="0">
                  <c:v>197362094.56999999</c:v>
                </c:pt>
                <c:pt idx="1">
                  <c:v>127652494.02</c:v>
                </c:pt>
                <c:pt idx="2">
                  <c:v>50046059.710000001</c:v>
                </c:pt>
                <c:pt idx="3">
                  <c:v>0</c:v>
                </c:pt>
                <c:pt idx="4">
                  <c:v>0</c:v>
                </c:pt>
                <c:pt idx="5">
                  <c:v>19663540.84</c:v>
                </c:pt>
                <c:pt idx="6">
                  <c:v>41466577.010000005</c:v>
                </c:pt>
                <c:pt idx="7">
                  <c:v>3593844.16</c:v>
                </c:pt>
                <c:pt idx="8">
                  <c:v>203957.9</c:v>
                </c:pt>
                <c:pt idx="9">
                  <c:v>150803.4</c:v>
                </c:pt>
                <c:pt idx="10">
                  <c:v>912588.85</c:v>
                </c:pt>
                <c:pt idx="11">
                  <c:v>223402.3</c:v>
                </c:pt>
                <c:pt idx="12">
                  <c:v>1996931.47</c:v>
                </c:pt>
                <c:pt idx="13">
                  <c:v>2906880.78</c:v>
                </c:pt>
                <c:pt idx="14">
                  <c:v>30062632.949999999</c:v>
                </c:pt>
                <c:pt idx="15">
                  <c:v>1415535.2</c:v>
                </c:pt>
                <c:pt idx="16">
                  <c:v>17672512.560000002</c:v>
                </c:pt>
                <c:pt idx="17">
                  <c:v>4304433.2</c:v>
                </c:pt>
                <c:pt idx="18">
                  <c:v>915513.99</c:v>
                </c:pt>
                <c:pt idx="19">
                  <c:v>9316133.4299999997</c:v>
                </c:pt>
                <c:pt idx="20">
                  <c:v>0</c:v>
                </c:pt>
                <c:pt idx="21">
                  <c:v>37051.870000000003</c:v>
                </c:pt>
                <c:pt idx="22">
                  <c:v>61545.67</c:v>
                </c:pt>
                <c:pt idx="23">
                  <c:v>1212555.8899999999</c:v>
                </c:pt>
                <c:pt idx="24">
                  <c:v>1825278.51</c:v>
                </c:pt>
                <c:pt idx="25">
                  <c:v>17269687.5</c:v>
                </c:pt>
                <c:pt idx="26">
                  <c:v>17269687.5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8621630.7300000004</c:v>
                </c:pt>
                <c:pt idx="42">
                  <c:v>129800</c:v>
                </c:pt>
                <c:pt idx="43">
                  <c:v>1309000.03</c:v>
                </c:pt>
                <c:pt idx="44">
                  <c:v>0</c:v>
                </c:pt>
                <c:pt idx="45">
                  <c:v>0</c:v>
                </c:pt>
                <c:pt idx="46">
                  <c:v>7182830.7000000002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282392502.37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  <c:numCache>
                <c:formatCode>#,##0.00</c:formatCode>
                <c:ptCount val="74"/>
                <c:pt idx="0">
                  <c:v>219863848.35999998</c:v>
                </c:pt>
                <c:pt idx="1">
                  <c:v>160839827.09</c:v>
                </c:pt>
                <c:pt idx="2">
                  <c:v>42767356.420000002</c:v>
                </c:pt>
                <c:pt idx="3">
                  <c:v>0</c:v>
                </c:pt>
                <c:pt idx="4">
                  <c:v>0</c:v>
                </c:pt>
                <c:pt idx="5">
                  <c:v>16256664.85</c:v>
                </c:pt>
                <c:pt idx="6">
                  <c:v>55415198.030000001</c:v>
                </c:pt>
                <c:pt idx="7">
                  <c:v>2543875.7599999998</c:v>
                </c:pt>
                <c:pt idx="8">
                  <c:v>1178293.1499999999</c:v>
                </c:pt>
                <c:pt idx="9">
                  <c:v>1252766.8</c:v>
                </c:pt>
                <c:pt idx="10">
                  <c:v>770214.34</c:v>
                </c:pt>
                <c:pt idx="11">
                  <c:v>34054975.170000002</c:v>
                </c:pt>
                <c:pt idx="12">
                  <c:v>2004622.18</c:v>
                </c:pt>
                <c:pt idx="13">
                  <c:v>732178.2</c:v>
                </c:pt>
                <c:pt idx="14">
                  <c:v>11910335.890000001</c:v>
                </c:pt>
                <c:pt idx="15">
                  <c:v>967936.54</c:v>
                </c:pt>
                <c:pt idx="16">
                  <c:v>16019863.799999997</c:v>
                </c:pt>
                <c:pt idx="17">
                  <c:v>9272945.1699999999</c:v>
                </c:pt>
                <c:pt idx="18">
                  <c:v>650428.52</c:v>
                </c:pt>
                <c:pt idx="19">
                  <c:v>988671.78</c:v>
                </c:pt>
                <c:pt idx="20">
                  <c:v>195122.58</c:v>
                </c:pt>
                <c:pt idx="21">
                  <c:v>61123.03</c:v>
                </c:pt>
                <c:pt idx="22">
                  <c:v>284809.86</c:v>
                </c:pt>
                <c:pt idx="23">
                  <c:v>2978932</c:v>
                </c:pt>
                <c:pt idx="24">
                  <c:v>1587830.86</c:v>
                </c:pt>
                <c:pt idx="25">
                  <c:v>12811250</c:v>
                </c:pt>
                <c:pt idx="26">
                  <c:v>12811250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156283.92000000001</c:v>
                </c:pt>
                <c:pt idx="42">
                  <c:v>156283.92000000001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304266444.11000001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1530669467.7199998</c:v>
                </c:pt>
                <c:pt idx="1">
                  <c:v>1164278262.98</c:v>
                </c:pt>
                <c:pt idx="2">
                  <c:v>194691989.42000002</c:v>
                </c:pt>
                <c:pt idx="3">
                  <c:v>0</c:v>
                </c:pt>
                <c:pt idx="4">
                  <c:v>10000</c:v>
                </c:pt>
                <c:pt idx="5">
                  <c:v>171689215.31999999</c:v>
                </c:pt>
                <c:pt idx="6">
                  <c:v>421168254.73000002</c:v>
                </c:pt>
                <c:pt idx="7">
                  <c:v>31603090.629999995</c:v>
                </c:pt>
                <c:pt idx="8">
                  <c:v>6760192.3300000001</c:v>
                </c:pt>
                <c:pt idx="9">
                  <c:v>5058307.0999999996</c:v>
                </c:pt>
                <c:pt idx="10">
                  <c:v>6150411.0199999996</c:v>
                </c:pt>
                <c:pt idx="11">
                  <c:v>96924396.060000002</c:v>
                </c:pt>
                <c:pt idx="12">
                  <c:v>28324935.399999995</c:v>
                </c:pt>
                <c:pt idx="13">
                  <c:v>19874394.77</c:v>
                </c:pt>
                <c:pt idx="14">
                  <c:v>200310008.88999999</c:v>
                </c:pt>
                <c:pt idx="15">
                  <c:v>26162518.530000001</c:v>
                </c:pt>
                <c:pt idx="16">
                  <c:v>126356713.78</c:v>
                </c:pt>
                <c:pt idx="17">
                  <c:v>58140197.740000002</c:v>
                </c:pt>
                <c:pt idx="18">
                  <c:v>4409737.9700000007</c:v>
                </c:pt>
                <c:pt idx="19">
                  <c:v>15473893.35</c:v>
                </c:pt>
                <c:pt idx="20">
                  <c:v>199113.58</c:v>
                </c:pt>
                <c:pt idx="21">
                  <c:v>1251257.8200000003</c:v>
                </c:pt>
                <c:pt idx="22">
                  <c:v>543176.49</c:v>
                </c:pt>
                <c:pt idx="23">
                  <c:v>24680968.870000001</c:v>
                </c:pt>
                <c:pt idx="24">
                  <c:v>21658367.960000001</c:v>
                </c:pt>
                <c:pt idx="25">
                  <c:v>129515125</c:v>
                </c:pt>
                <c:pt idx="26">
                  <c:v>128048125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1367000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70157267.079999998</c:v>
                </c:pt>
                <c:pt idx="42">
                  <c:v>52626419.390000008</c:v>
                </c:pt>
                <c:pt idx="43">
                  <c:v>4240677.05</c:v>
                </c:pt>
                <c:pt idx="44">
                  <c:v>463136.45</c:v>
                </c:pt>
                <c:pt idx="45">
                  <c:v>17294.41</c:v>
                </c:pt>
                <c:pt idx="46">
                  <c:v>11409675.33</c:v>
                </c:pt>
                <c:pt idx="47">
                  <c:v>1362894.45</c:v>
                </c:pt>
                <c:pt idx="48">
                  <c:v>37170</c:v>
                </c:pt>
                <c:pt idx="49">
                  <c:v>0</c:v>
                </c:pt>
                <c:pt idx="50">
                  <c:v>0</c:v>
                </c:pt>
                <c:pt idx="51">
                  <c:v>19083195.400000002</c:v>
                </c:pt>
                <c:pt idx="52">
                  <c:v>19083195.400000002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2296950023.7099996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4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30464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548053</xdr:colOff>
      <xdr:row>0</xdr:row>
      <xdr:rowOff>123402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853" y="123402"/>
          <a:ext cx="837911" cy="792000"/>
        </a:xfrm>
        <a:prstGeom prst="rect">
          <a:avLst/>
        </a:prstGeom>
      </xdr:spPr>
    </xdr:pic>
    <xdr:clientData/>
  </xdr:oneCellAnchor>
  <xdr:twoCellAnchor editAs="oneCell">
    <xdr:from>
      <xdr:col>1</xdr:col>
      <xdr:colOff>1497623</xdr:colOff>
      <xdr:row>0</xdr:row>
      <xdr:rowOff>98181</xdr:rowOff>
    </xdr:from>
    <xdr:to>
      <xdr:col>1</xdr:col>
      <xdr:colOff>3062234</xdr:colOff>
      <xdr:row>5</xdr:row>
      <xdr:rowOff>121025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5C17C4-B9C5-6924-825A-7184ED118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623" y="98181"/>
          <a:ext cx="1564611" cy="8324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sheetPr>
    <pageSetUpPr fitToPage="1"/>
  </sheetPr>
  <dimension ref="A1:Q111"/>
  <sheetViews>
    <sheetView showGridLines="0" tabSelected="1" view="pageBreakPreview" topLeftCell="B1" zoomScaleNormal="100" zoomScaleSheetLayoutView="100" workbookViewId="0">
      <selection activeCell="H89" sqref="H89"/>
    </sheetView>
  </sheetViews>
  <sheetFormatPr baseColWidth="10" defaultColWidth="11.44140625" defaultRowHeight="13.8" x14ac:dyDescent="0.3"/>
  <cols>
    <col min="1" max="1" width="7" style="1" hidden="1" customWidth="1"/>
    <col min="2" max="2" width="55.44140625" style="11" customWidth="1"/>
    <col min="3" max="4" width="13.33203125" style="7" customWidth="1"/>
    <col min="5" max="5" width="11.88671875" style="8" customWidth="1"/>
    <col min="6" max="8" width="11.88671875" style="7" customWidth="1"/>
    <col min="9" max="9" width="12.33203125" style="7" customWidth="1"/>
    <col min="10" max="10" width="11.6640625" style="7" customWidth="1"/>
    <col min="11" max="11" width="11.88671875" style="7" customWidth="1"/>
    <col min="12" max="13" width="11.6640625" style="7" bestFit="1" customWidth="1"/>
    <col min="14" max="14" width="12.44140625" style="7" customWidth="1"/>
    <col min="15" max="15" width="11.5546875" style="7" customWidth="1"/>
    <col min="16" max="16" width="2.5546875" style="7" hidden="1" customWidth="1"/>
    <col min="17" max="17" width="13" style="7" bestFit="1" customWidth="1"/>
    <col min="18" max="16384" width="11.44140625" style="1"/>
  </cols>
  <sheetData>
    <row r="1" spans="1:17" x14ac:dyDescent="0.3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x14ac:dyDescent="0.3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x14ac:dyDescent="0.3">
      <c r="B3" s="34" t="s">
        <v>109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x14ac:dyDescent="0.3">
      <c r="B4" s="33" t="s">
        <v>92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x14ac:dyDescent="0.3">
      <c r="B5" s="35" t="s">
        <v>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 ht="20.25" customHeight="1" x14ac:dyDescent="0.3">
      <c r="B6" s="2"/>
      <c r="C6" s="2"/>
      <c r="D6" s="2"/>
      <c r="G6" s="1" t="s">
        <v>108</v>
      </c>
      <c r="H6" s="1"/>
      <c r="J6" s="1"/>
      <c r="L6" s="1"/>
      <c r="M6" s="1"/>
      <c r="N6" s="1"/>
      <c r="O6" s="1"/>
      <c r="P6" s="1"/>
      <c r="Q6" s="1"/>
    </row>
    <row r="7" spans="1:17" s="7" customFormat="1" ht="15" customHeight="1" x14ac:dyDescent="0.3">
      <c r="B7" s="38" t="s">
        <v>68</v>
      </c>
      <c r="C7" s="39" t="s">
        <v>69</v>
      </c>
      <c r="D7" s="39" t="s">
        <v>70</v>
      </c>
      <c r="E7" s="39" t="s">
        <v>102</v>
      </c>
      <c r="F7" s="39" t="s">
        <v>103</v>
      </c>
      <c r="G7" s="39" t="s">
        <v>104</v>
      </c>
      <c r="H7" s="39" t="s">
        <v>4</v>
      </c>
      <c r="I7" s="31" t="s">
        <v>5</v>
      </c>
      <c r="J7" s="31" t="s">
        <v>6</v>
      </c>
      <c r="K7" s="31" t="s">
        <v>7</v>
      </c>
      <c r="L7" s="31" t="s">
        <v>72</v>
      </c>
      <c r="M7" s="31" t="s">
        <v>8</v>
      </c>
      <c r="N7" s="31" t="s">
        <v>9</v>
      </c>
      <c r="O7" s="31" t="s">
        <v>73</v>
      </c>
      <c r="P7" s="31" t="s">
        <v>10</v>
      </c>
      <c r="Q7" s="31" t="s">
        <v>3</v>
      </c>
    </row>
    <row r="8" spans="1:17" s="7" customFormat="1" x14ac:dyDescent="0.3">
      <c r="B8" s="38"/>
      <c r="C8" s="39"/>
      <c r="D8" s="39"/>
      <c r="E8" s="39" t="s">
        <v>71</v>
      </c>
      <c r="F8" s="39" t="s">
        <v>71</v>
      </c>
      <c r="G8" s="39" t="s">
        <v>4</v>
      </c>
      <c r="H8" s="39" t="s">
        <v>4</v>
      </c>
      <c r="I8" s="32"/>
      <c r="J8" s="32"/>
      <c r="K8" s="32"/>
      <c r="L8" s="32"/>
      <c r="M8" s="32"/>
      <c r="N8" s="32"/>
      <c r="O8" s="32"/>
      <c r="P8" s="32"/>
      <c r="Q8" s="32"/>
    </row>
    <row r="9" spans="1:17" ht="14.25" customHeight="1" x14ac:dyDescent="0.3">
      <c r="B9" s="13" t="s">
        <v>11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4.25" customHeight="1" x14ac:dyDescent="0.3">
      <c r="A10" s="1" t="str">
        <f t="shared" ref="A10:A73" si="0">+TRIM(MID(B10,1,FIND("-",B10,1)-1))</f>
        <v>2.1</v>
      </c>
      <c r="B10" s="13" t="s">
        <v>12</v>
      </c>
      <c r="C10" s="14">
        <f>SUM(C11:C15)</f>
        <v>1722392247</v>
      </c>
      <c r="D10" s="14">
        <f>SUM(D11:D15)</f>
        <v>1722392247</v>
      </c>
      <c r="E10" s="14">
        <f t="shared" ref="E10:I10" si="1">SUM(E11:E15)</f>
        <v>103571240.91000001</v>
      </c>
      <c r="F10" s="14">
        <f t="shared" si="1"/>
        <v>120517255.66</v>
      </c>
      <c r="G10" s="14">
        <f t="shared" si="1"/>
        <v>121807109.05000001</v>
      </c>
      <c r="H10" s="14">
        <f t="shared" si="1"/>
        <v>132085964.08000001</v>
      </c>
      <c r="I10" s="14">
        <f t="shared" si="1"/>
        <v>183109239.78999999</v>
      </c>
      <c r="J10" s="14">
        <f t="shared" ref="J10:O10" si="2">SUM(J11:J15)</f>
        <v>128873468.63999999</v>
      </c>
      <c r="K10" s="14">
        <f t="shared" si="2"/>
        <v>124993558.93000001</v>
      </c>
      <c r="L10" s="14">
        <f t="shared" si="2"/>
        <v>111898597.92</v>
      </c>
      <c r="M10" s="14">
        <f t="shared" si="2"/>
        <v>86587089.810000002</v>
      </c>
      <c r="N10" s="14">
        <f t="shared" si="2"/>
        <v>197362094.56999999</v>
      </c>
      <c r="O10" s="14">
        <f t="shared" si="2"/>
        <v>219863848.35999998</v>
      </c>
      <c r="P10" s="14">
        <f t="shared" ref="P10" si="3">SUM(P11:P15)</f>
        <v>0</v>
      </c>
      <c r="Q10" s="14">
        <f t="shared" ref="Q10:Q60" si="4">SUM(E10:P10)</f>
        <v>1530669467.7199998</v>
      </c>
    </row>
    <row r="11" spans="1:17" ht="14.25" customHeight="1" x14ac:dyDescent="0.3">
      <c r="A11" s="1" t="str">
        <f t="shared" si="0"/>
        <v>2.1.1</v>
      </c>
      <c r="B11" s="15" t="s">
        <v>13</v>
      </c>
      <c r="C11" s="23">
        <v>1267732398</v>
      </c>
      <c r="D11" s="24">
        <v>1286776461.21</v>
      </c>
      <c r="E11" s="16">
        <v>87688903.120000005</v>
      </c>
      <c r="F11" s="16">
        <v>103451790.22</v>
      </c>
      <c r="G11" s="16">
        <v>104362848.09</v>
      </c>
      <c r="H11" s="16">
        <v>112517501.36</v>
      </c>
      <c r="I11" s="16">
        <v>90689014.159999996</v>
      </c>
      <c r="J11" s="16">
        <v>101366217.69</v>
      </c>
      <c r="K11" s="16">
        <v>106942740.20999999</v>
      </c>
      <c r="L11" s="16">
        <v>96209114.150000006</v>
      </c>
      <c r="M11" s="16">
        <v>72557812.870000005</v>
      </c>
      <c r="N11" s="16">
        <v>127652494.02</v>
      </c>
      <c r="O11" s="16">
        <v>160839827.09</v>
      </c>
      <c r="P11" s="16">
        <v>0</v>
      </c>
      <c r="Q11" s="14">
        <f t="shared" si="4"/>
        <v>1164278262.98</v>
      </c>
    </row>
    <row r="12" spans="1:17" ht="14.25" customHeight="1" x14ac:dyDescent="0.3">
      <c r="A12" s="1" t="str">
        <f t="shared" si="0"/>
        <v>2.1.2</v>
      </c>
      <c r="B12" s="15" t="s">
        <v>14</v>
      </c>
      <c r="C12" s="23">
        <v>266288151</v>
      </c>
      <c r="D12" s="24">
        <v>249466947.05000001</v>
      </c>
      <c r="E12" s="16">
        <v>2287298.09</v>
      </c>
      <c r="F12" s="16">
        <v>867474.87</v>
      </c>
      <c r="G12" s="16">
        <v>1319091.28</v>
      </c>
      <c r="H12" s="16">
        <v>2290660.2599999998</v>
      </c>
      <c r="I12" s="16">
        <v>78318626.189999998</v>
      </c>
      <c r="J12" s="16">
        <v>11797195.289999999</v>
      </c>
      <c r="K12" s="16">
        <v>1604863.29</v>
      </c>
      <c r="L12" s="16">
        <v>752001</v>
      </c>
      <c r="M12" s="16">
        <v>2641363.02</v>
      </c>
      <c r="N12" s="16">
        <v>50046059.710000001</v>
      </c>
      <c r="O12" s="16">
        <v>42767356.420000002</v>
      </c>
      <c r="P12" s="16">
        <v>0</v>
      </c>
      <c r="Q12" s="14">
        <f t="shared" si="4"/>
        <v>194691989.42000002</v>
      </c>
    </row>
    <row r="13" spans="1:17" ht="14.25" customHeight="1" x14ac:dyDescent="0.3">
      <c r="A13" s="1" t="str">
        <f t="shared" si="0"/>
        <v>2.1.3</v>
      </c>
      <c r="B13" s="15" t="s">
        <v>15</v>
      </c>
      <c r="C13" s="23">
        <v>200000</v>
      </c>
      <c r="D13" s="24">
        <v>7671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4">
        <f t="shared" si="4"/>
        <v>0</v>
      </c>
    </row>
    <row r="14" spans="1:17" ht="14.25" customHeight="1" x14ac:dyDescent="0.3">
      <c r="A14" s="1" t="str">
        <f t="shared" si="0"/>
        <v>2.1.4</v>
      </c>
      <c r="B14" s="15" t="s">
        <v>16</v>
      </c>
      <c r="C14" s="23">
        <v>300300</v>
      </c>
      <c r="D14" s="24">
        <v>40000</v>
      </c>
      <c r="E14" s="16">
        <v>10000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4">
        <f t="shared" si="4"/>
        <v>10000</v>
      </c>
    </row>
    <row r="15" spans="1:17" ht="14.25" customHeight="1" x14ac:dyDescent="0.3">
      <c r="A15" s="1" t="str">
        <f t="shared" si="0"/>
        <v>2.1.5</v>
      </c>
      <c r="B15" s="15" t="s">
        <v>74</v>
      </c>
      <c r="C15" s="23">
        <v>187871398</v>
      </c>
      <c r="D15" s="24">
        <v>186101167.74000001</v>
      </c>
      <c r="E15" s="16">
        <v>13585039.699999999</v>
      </c>
      <c r="F15" s="16">
        <v>16197990.57</v>
      </c>
      <c r="G15" s="16">
        <v>16125169.68</v>
      </c>
      <c r="H15" s="16">
        <v>17277802.460000001</v>
      </c>
      <c r="I15" s="16">
        <v>14101599.439999999</v>
      </c>
      <c r="J15" s="16">
        <v>15710055.66</v>
      </c>
      <c r="K15" s="16">
        <v>16445955.43</v>
      </c>
      <c r="L15" s="16">
        <v>14937482.77</v>
      </c>
      <c r="M15" s="16">
        <v>11387913.92</v>
      </c>
      <c r="N15" s="16">
        <v>19663540.84</v>
      </c>
      <c r="O15" s="16">
        <v>16256664.85</v>
      </c>
      <c r="P15" s="16">
        <v>0</v>
      </c>
      <c r="Q15" s="14">
        <f t="shared" si="4"/>
        <v>171689215.31999999</v>
      </c>
    </row>
    <row r="16" spans="1:17" ht="14.25" customHeight="1" x14ac:dyDescent="0.3">
      <c r="A16" s="1" t="str">
        <f t="shared" si="0"/>
        <v>2.2</v>
      </c>
      <c r="B16" s="13" t="s">
        <v>17</v>
      </c>
      <c r="C16" s="14">
        <f>SUM(C17:C25)</f>
        <v>510563899</v>
      </c>
      <c r="D16" s="14">
        <f>SUM(D17:D25)</f>
        <v>554067240.89999998</v>
      </c>
      <c r="E16" s="14">
        <f t="shared" ref="E16:J16" si="5">SUM(E17:E25)</f>
        <v>10312075.809999999</v>
      </c>
      <c r="F16" s="14">
        <f t="shared" si="5"/>
        <v>30902503.670000002</v>
      </c>
      <c r="G16" s="14">
        <f t="shared" si="5"/>
        <v>43410091.019999996</v>
      </c>
      <c r="H16" s="14">
        <f t="shared" si="5"/>
        <v>52076135.009999998</v>
      </c>
      <c r="I16" s="14">
        <f t="shared" si="5"/>
        <v>19601340.699999999</v>
      </c>
      <c r="J16" s="14">
        <f t="shared" si="5"/>
        <v>50696776</v>
      </c>
      <c r="K16" s="14">
        <f t="shared" ref="K16:M16" si="6">SUM(K17:K25)</f>
        <v>32799096.659999996</v>
      </c>
      <c r="L16" s="14">
        <f t="shared" si="6"/>
        <v>22885912.310000002</v>
      </c>
      <c r="M16" s="14">
        <f t="shared" si="6"/>
        <v>61602548.509999998</v>
      </c>
      <c r="N16" s="14">
        <f t="shared" ref="N16:O16" si="7">SUM(N17:N25)</f>
        <v>41466577.010000005</v>
      </c>
      <c r="O16" s="14">
        <f t="shared" si="7"/>
        <v>55415198.030000001</v>
      </c>
      <c r="P16" s="14">
        <f t="shared" ref="P16" si="8">SUM(P17:P25)</f>
        <v>0</v>
      </c>
      <c r="Q16" s="14">
        <f t="shared" si="4"/>
        <v>421168254.73000002</v>
      </c>
    </row>
    <row r="17" spans="1:17" ht="14.25" customHeight="1" x14ac:dyDescent="0.3">
      <c r="A17" s="1" t="str">
        <f t="shared" si="0"/>
        <v>2.2.1</v>
      </c>
      <c r="B17" s="15" t="s">
        <v>18</v>
      </c>
      <c r="C17" s="23">
        <v>34621905</v>
      </c>
      <c r="D17" s="29">
        <v>34621905</v>
      </c>
      <c r="E17" s="16">
        <v>2965123.03</v>
      </c>
      <c r="F17" s="16">
        <v>2532435.21</v>
      </c>
      <c r="G17" s="16">
        <v>3079670.55</v>
      </c>
      <c r="H17" s="16">
        <v>3475272.19</v>
      </c>
      <c r="I17" s="16">
        <v>2639492.0299999998</v>
      </c>
      <c r="J17" s="16">
        <v>2714032.56</v>
      </c>
      <c r="K17" s="16">
        <v>2714659.14</v>
      </c>
      <c r="L17" s="16">
        <v>2642044.92</v>
      </c>
      <c r="M17" s="16">
        <v>2702641.08</v>
      </c>
      <c r="N17" s="16">
        <v>3593844.16</v>
      </c>
      <c r="O17" s="16">
        <v>2543875.7599999998</v>
      </c>
      <c r="P17" s="16">
        <v>0</v>
      </c>
      <c r="Q17" s="14">
        <f t="shared" si="4"/>
        <v>31603090.629999995</v>
      </c>
    </row>
    <row r="18" spans="1:17" ht="14.25" customHeight="1" x14ac:dyDescent="0.3">
      <c r="A18" s="1" t="str">
        <f t="shared" si="0"/>
        <v>2.2.2</v>
      </c>
      <c r="B18" s="15" t="s">
        <v>19</v>
      </c>
      <c r="C18" s="23">
        <v>49761522</v>
      </c>
      <c r="D18" s="23">
        <f>14686955.88+5900</f>
        <v>14692855.880000001</v>
      </c>
      <c r="E18" s="16">
        <v>612481.36</v>
      </c>
      <c r="F18" s="16">
        <v>871222.7</v>
      </c>
      <c r="G18" s="16">
        <v>408110.3</v>
      </c>
      <c r="H18" s="16">
        <v>443630.65</v>
      </c>
      <c r="I18" s="16">
        <v>52403.8</v>
      </c>
      <c r="J18" s="16">
        <v>145276.59</v>
      </c>
      <c r="K18" s="16">
        <v>607508.67000000004</v>
      </c>
      <c r="L18" s="16">
        <v>1219363.74</v>
      </c>
      <c r="M18" s="16">
        <v>1017943.47</v>
      </c>
      <c r="N18" s="16">
        <v>203957.9</v>
      </c>
      <c r="O18" s="16">
        <v>1178293.1499999999</v>
      </c>
      <c r="P18" s="16">
        <v>0</v>
      </c>
      <c r="Q18" s="14">
        <f t="shared" si="4"/>
        <v>6760192.3300000001</v>
      </c>
    </row>
    <row r="19" spans="1:17" ht="14.25" customHeight="1" x14ac:dyDescent="0.3">
      <c r="A19" s="1" t="str">
        <f t="shared" si="0"/>
        <v>2.2.3</v>
      </c>
      <c r="B19" s="15" t="s">
        <v>20</v>
      </c>
      <c r="C19" s="23">
        <v>2857130</v>
      </c>
      <c r="D19" s="24">
        <v>6017864</v>
      </c>
      <c r="E19" s="16">
        <v>234500</v>
      </c>
      <c r="F19" s="16">
        <v>165050</v>
      </c>
      <c r="G19" s="16">
        <v>241714.95</v>
      </c>
      <c r="H19" s="16">
        <v>417087.2</v>
      </c>
      <c r="I19" s="16">
        <v>740620</v>
      </c>
      <c r="J19" s="16">
        <v>437801.25</v>
      </c>
      <c r="K19" s="16">
        <v>291489.5</v>
      </c>
      <c r="L19" s="16">
        <v>642474</v>
      </c>
      <c r="M19" s="16">
        <v>484000</v>
      </c>
      <c r="N19" s="16">
        <v>150803.4</v>
      </c>
      <c r="O19" s="16">
        <v>1252766.8</v>
      </c>
      <c r="P19" s="16">
        <v>0</v>
      </c>
      <c r="Q19" s="14">
        <f t="shared" si="4"/>
        <v>5058307.0999999996</v>
      </c>
    </row>
    <row r="20" spans="1:17" ht="14.25" customHeight="1" x14ac:dyDescent="0.3">
      <c r="A20" s="1" t="str">
        <f t="shared" si="0"/>
        <v>2.2.4</v>
      </c>
      <c r="B20" s="15" t="s">
        <v>21</v>
      </c>
      <c r="C20" s="23">
        <v>10816596</v>
      </c>
      <c r="D20" s="29">
        <v>10803986.529999999</v>
      </c>
      <c r="E20" s="16">
        <v>229618.16</v>
      </c>
      <c r="F20" s="16">
        <v>202341.34</v>
      </c>
      <c r="G20" s="16">
        <v>497834.55</v>
      </c>
      <c r="H20" s="16">
        <v>650293.68999999994</v>
      </c>
      <c r="I20" s="16">
        <v>1109344.8400000001</v>
      </c>
      <c r="J20" s="16">
        <v>510330.55</v>
      </c>
      <c r="K20" s="16">
        <v>695536.13</v>
      </c>
      <c r="L20" s="16">
        <v>466908.57</v>
      </c>
      <c r="M20" s="16">
        <v>105400</v>
      </c>
      <c r="N20" s="16">
        <v>912588.85</v>
      </c>
      <c r="O20" s="16">
        <v>770214.34</v>
      </c>
      <c r="P20" s="16">
        <v>0</v>
      </c>
      <c r="Q20" s="14">
        <f t="shared" si="4"/>
        <v>6150411.0199999996</v>
      </c>
    </row>
    <row r="21" spans="1:17" ht="14.25" customHeight="1" x14ac:dyDescent="0.3">
      <c r="A21" s="1" t="str">
        <f t="shared" si="0"/>
        <v>2.2.5</v>
      </c>
      <c r="B21" s="15" t="s">
        <v>22</v>
      </c>
      <c r="C21" s="23">
        <v>72222024</v>
      </c>
      <c r="D21" s="30">
        <v>107816977.79000001</v>
      </c>
      <c r="E21" s="16">
        <v>194192.6</v>
      </c>
      <c r="F21" s="16">
        <v>17715294.280000001</v>
      </c>
      <c r="G21" s="16">
        <v>1649840.6</v>
      </c>
      <c r="H21" s="16">
        <v>0</v>
      </c>
      <c r="I21" s="16">
        <v>0</v>
      </c>
      <c r="J21" s="16">
        <v>29637930.100000001</v>
      </c>
      <c r="K21" s="16">
        <v>238373.55</v>
      </c>
      <c r="L21" s="16">
        <v>1157903.56</v>
      </c>
      <c r="M21" s="16">
        <v>12052483.9</v>
      </c>
      <c r="N21" s="16">
        <v>223402.3</v>
      </c>
      <c r="O21" s="16">
        <v>34054975.170000002</v>
      </c>
      <c r="P21" s="16">
        <v>0</v>
      </c>
      <c r="Q21" s="14">
        <f t="shared" si="4"/>
        <v>96924396.060000002</v>
      </c>
    </row>
    <row r="22" spans="1:17" ht="14.25" customHeight="1" x14ac:dyDescent="0.3">
      <c r="A22" s="1" t="str">
        <f t="shared" si="0"/>
        <v>2.2.6</v>
      </c>
      <c r="B22" s="15" t="s">
        <v>23</v>
      </c>
      <c r="C22" s="23">
        <v>30360000</v>
      </c>
      <c r="D22" s="24">
        <v>30276440</v>
      </c>
      <c r="E22" s="16">
        <v>1811116.45</v>
      </c>
      <c r="F22" s="16">
        <v>1785874.82</v>
      </c>
      <c r="G22" s="16">
        <v>1848042.24</v>
      </c>
      <c r="H22" s="16">
        <v>7902057.6799999997</v>
      </c>
      <c r="I22" s="16">
        <v>1958678.15</v>
      </c>
      <c r="J22" s="16">
        <v>1958745.72</v>
      </c>
      <c r="K22" s="16">
        <v>1965211.56</v>
      </c>
      <c r="L22" s="16">
        <v>2884579.02</v>
      </c>
      <c r="M22" s="16">
        <v>2209076.11</v>
      </c>
      <c r="N22" s="16">
        <v>1996931.47</v>
      </c>
      <c r="O22" s="16">
        <v>2004622.18</v>
      </c>
      <c r="P22" s="16">
        <v>0</v>
      </c>
      <c r="Q22" s="14">
        <f t="shared" si="4"/>
        <v>28324935.399999995</v>
      </c>
    </row>
    <row r="23" spans="1:17" ht="19.5" customHeight="1" x14ac:dyDescent="0.3">
      <c r="A23" s="1" t="str">
        <f t="shared" si="0"/>
        <v>2.2.7</v>
      </c>
      <c r="B23" s="15" t="s">
        <v>24</v>
      </c>
      <c r="C23" s="23">
        <v>35811800</v>
      </c>
      <c r="D23" s="23">
        <v>34611800</v>
      </c>
      <c r="E23" s="16">
        <v>1010763.25</v>
      </c>
      <c r="F23" s="16">
        <v>2557423.25</v>
      </c>
      <c r="G23" s="16">
        <v>1329076.92</v>
      </c>
      <c r="H23" s="16">
        <v>2303874.62</v>
      </c>
      <c r="I23" s="16">
        <v>1529160.69</v>
      </c>
      <c r="J23" s="16">
        <v>2427281.3199999998</v>
      </c>
      <c r="K23" s="16">
        <v>2016960.69</v>
      </c>
      <c r="L23" s="16">
        <v>755533.38</v>
      </c>
      <c r="M23" s="16">
        <v>2305261.67</v>
      </c>
      <c r="N23" s="16">
        <v>2906880.78</v>
      </c>
      <c r="O23" s="16">
        <v>732178.2</v>
      </c>
      <c r="P23" s="16">
        <v>0</v>
      </c>
      <c r="Q23" s="14">
        <f t="shared" si="4"/>
        <v>19874394.77</v>
      </c>
    </row>
    <row r="24" spans="1:17" ht="14.25" customHeight="1" x14ac:dyDescent="0.3">
      <c r="A24" s="1" t="str">
        <f t="shared" si="0"/>
        <v>2.2.8</v>
      </c>
      <c r="B24" s="15" t="s">
        <v>25</v>
      </c>
      <c r="C24" s="25">
        <f>213729292+4424527</f>
        <v>218153819</v>
      </c>
      <c r="D24" s="24">
        <f>261847006.04+4494527</f>
        <v>266341533.03999999</v>
      </c>
      <c r="E24" s="16">
        <v>2758238.46</v>
      </c>
      <c r="F24" s="16">
        <v>1931543.95</v>
      </c>
      <c r="G24" s="16">
        <v>31610399.989999998</v>
      </c>
      <c r="H24" s="16">
        <v>33839893.409999996</v>
      </c>
      <c r="I24" s="16">
        <v>7532585.29</v>
      </c>
      <c r="J24" s="16">
        <v>8250984.3700000001</v>
      </c>
      <c r="K24" s="16">
        <v>21951408.34</v>
      </c>
      <c r="L24" s="16">
        <v>11820138.710000001</v>
      </c>
      <c r="M24" s="16">
        <v>38641847.530000001</v>
      </c>
      <c r="N24" s="16">
        <v>30062632.949999999</v>
      </c>
      <c r="O24" s="16">
        <v>11910335.890000001</v>
      </c>
      <c r="P24" s="16">
        <v>0</v>
      </c>
      <c r="Q24" s="14">
        <f t="shared" si="4"/>
        <v>200310008.88999999</v>
      </c>
    </row>
    <row r="25" spans="1:17" ht="14.25" customHeight="1" x14ac:dyDescent="0.3">
      <c r="A25" s="1" t="str">
        <f t="shared" si="0"/>
        <v>2.2.9</v>
      </c>
      <c r="B25" s="15" t="s">
        <v>26</v>
      </c>
      <c r="C25" s="23">
        <f>45654308+10304795</f>
        <v>55959103</v>
      </c>
      <c r="D25" s="23">
        <f>38654983.66+10228895</f>
        <v>48883878.659999996</v>
      </c>
      <c r="E25" s="16">
        <v>496042.5</v>
      </c>
      <c r="F25" s="16">
        <v>3141318.12</v>
      </c>
      <c r="G25" s="16">
        <v>2745400.92</v>
      </c>
      <c r="H25" s="16">
        <v>3044025.57</v>
      </c>
      <c r="I25" s="16">
        <v>4039055.9</v>
      </c>
      <c r="J25" s="16">
        <v>4614393.54</v>
      </c>
      <c r="K25" s="16">
        <v>2317949.08</v>
      </c>
      <c r="L25" s="16">
        <v>1296966.4099999999</v>
      </c>
      <c r="M25" s="16">
        <v>2083894.75</v>
      </c>
      <c r="N25" s="16">
        <v>1415535.2</v>
      </c>
      <c r="O25" s="16">
        <v>967936.54</v>
      </c>
      <c r="P25" s="16">
        <v>0</v>
      </c>
      <c r="Q25" s="14">
        <f t="shared" si="4"/>
        <v>26162518.530000001</v>
      </c>
    </row>
    <row r="26" spans="1:17" ht="14.25" customHeight="1" x14ac:dyDescent="0.3">
      <c r="A26" s="1" t="str">
        <f t="shared" si="0"/>
        <v>2.3</v>
      </c>
      <c r="B26" s="13" t="s">
        <v>27</v>
      </c>
      <c r="C26" s="14">
        <f t="shared" ref="C26:J26" si="9">SUM(C27:C34)</f>
        <v>323323677</v>
      </c>
      <c r="D26" s="14">
        <f t="shared" si="9"/>
        <v>261195541.59</v>
      </c>
      <c r="E26" s="14">
        <f t="shared" si="9"/>
        <v>3123696.97</v>
      </c>
      <c r="F26" s="14">
        <f t="shared" si="9"/>
        <v>9457423.1300000008</v>
      </c>
      <c r="G26" s="14">
        <f t="shared" si="9"/>
        <v>13640815.76</v>
      </c>
      <c r="H26" s="14">
        <f t="shared" si="9"/>
        <v>11949399.359999999</v>
      </c>
      <c r="I26" s="14">
        <f t="shared" si="9"/>
        <v>13027793.900000002</v>
      </c>
      <c r="J26" s="14">
        <f t="shared" si="9"/>
        <v>7321216.4699999988</v>
      </c>
      <c r="K26" s="14">
        <f t="shared" ref="K26:M26" si="10">SUM(K27:K34)</f>
        <v>17060280.670000002</v>
      </c>
      <c r="L26" s="14">
        <f t="shared" si="10"/>
        <v>7337912.75</v>
      </c>
      <c r="M26" s="14">
        <f t="shared" si="10"/>
        <v>9745798.4100000001</v>
      </c>
      <c r="N26" s="14">
        <f t="shared" ref="N26:O26" si="11">SUM(N27:N34)</f>
        <v>17672512.560000002</v>
      </c>
      <c r="O26" s="14">
        <f t="shared" si="11"/>
        <v>16019863.799999997</v>
      </c>
      <c r="P26" s="14">
        <f t="shared" ref="P26" si="12">SUM(P27:P34)</f>
        <v>0</v>
      </c>
      <c r="Q26" s="14">
        <f t="shared" si="4"/>
        <v>126356713.78</v>
      </c>
    </row>
    <row r="27" spans="1:17" ht="14.25" customHeight="1" x14ac:dyDescent="0.3">
      <c r="A27" s="1" t="str">
        <f t="shared" si="0"/>
        <v>2.3.1</v>
      </c>
      <c r="B27" s="15" t="s">
        <v>28</v>
      </c>
      <c r="C27" s="23">
        <v>137963618</v>
      </c>
      <c r="D27" s="30">
        <v>130417567.70999999</v>
      </c>
      <c r="E27" s="16">
        <v>1658640.31</v>
      </c>
      <c r="F27" s="16">
        <v>3780995.69</v>
      </c>
      <c r="G27" s="16">
        <v>8557352.3499999996</v>
      </c>
      <c r="H27" s="16">
        <v>7886155.4800000004</v>
      </c>
      <c r="I27" s="16">
        <v>8128346.6799999997</v>
      </c>
      <c r="J27" s="16">
        <v>2593658.7599999998</v>
      </c>
      <c r="K27" s="16">
        <v>7033857.9299999997</v>
      </c>
      <c r="L27" s="16">
        <v>1945957.54</v>
      </c>
      <c r="M27" s="16">
        <v>2977854.63</v>
      </c>
      <c r="N27" s="16">
        <v>4304433.2</v>
      </c>
      <c r="O27" s="16">
        <v>9272945.1699999999</v>
      </c>
      <c r="P27" s="16">
        <v>0</v>
      </c>
      <c r="Q27" s="14">
        <f t="shared" si="4"/>
        <v>58140197.740000002</v>
      </c>
    </row>
    <row r="28" spans="1:17" ht="14.25" customHeight="1" x14ac:dyDescent="0.3">
      <c r="A28" s="1" t="str">
        <f t="shared" si="0"/>
        <v>2.3.2</v>
      </c>
      <c r="B28" s="15" t="s">
        <v>29</v>
      </c>
      <c r="C28" s="23">
        <v>18673886</v>
      </c>
      <c r="D28" s="23">
        <v>12293941.970000001</v>
      </c>
      <c r="E28" s="16">
        <v>0</v>
      </c>
      <c r="F28" s="16">
        <v>397542</v>
      </c>
      <c r="G28" s="16">
        <v>106200</v>
      </c>
      <c r="H28" s="16">
        <v>199892</v>
      </c>
      <c r="I28" s="16">
        <v>314116</v>
      </c>
      <c r="J28" s="16">
        <v>51920</v>
      </c>
      <c r="K28" s="16">
        <v>456394.5</v>
      </c>
      <c r="L28" s="16">
        <v>740082.03</v>
      </c>
      <c r="M28" s="16">
        <v>577648.93000000005</v>
      </c>
      <c r="N28" s="16">
        <v>915513.99</v>
      </c>
      <c r="O28" s="16">
        <v>650428.52</v>
      </c>
      <c r="P28" s="16">
        <v>0</v>
      </c>
      <c r="Q28" s="14">
        <f t="shared" si="4"/>
        <v>4409737.9700000007</v>
      </c>
    </row>
    <row r="29" spans="1:17" ht="14.25" customHeight="1" x14ac:dyDescent="0.3">
      <c r="A29" s="1" t="str">
        <f t="shared" si="0"/>
        <v>2.3.3</v>
      </c>
      <c r="B29" s="15" t="s">
        <v>30</v>
      </c>
      <c r="C29" s="23">
        <v>52890461</v>
      </c>
      <c r="D29" s="30">
        <v>22282011.870000001</v>
      </c>
      <c r="E29" s="16">
        <v>46020</v>
      </c>
      <c r="F29" s="16">
        <v>210861.28</v>
      </c>
      <c r="G29" s="16">
        <v>507873.18</v>
      </c>
      <c r="H29" s="16">
        <v>224655.48</v>
      </c>
      <c r="I29" s="16">
        <v>681763.88</v>
      </c>
      <c r="J29" s="16">
        <v>256345.52</v>
      </c>
      <c r="K29" s="16">
        <v>1222482.3600000001</v>
      </c>
      <c r="L29" s="16">
        <v>1537603.96</v>
      </c>
      <c r="M29" s="16">
        <v>481482.48</v>
      </c>
      <c r="N29" s="16">
        <v>9316133.4299999997</v>
      </c>
      <c r="O29" s="16">
        <v>988671.78</v>
      </c>
      <c r="P29" s="16">
        <v>0</v>
      </c>
      <c r="Q29" s="14">
        <f t="shared" si="4"/>
        <v>15473893.35</v>
      </c>
    </row>
    <row r="30" spans="1:17" ht="14.25" customHeight="1" x14ac:dyDescent="0.3">
      <c r="A30" s="1" t="str">
        <f t="shared" si="0"/>
        <v>2.3.4</v>
      </c>
      <c r="B30" s="15" t="s">
        <v>31</v>
      </c>
      <c r="C30" s="23">
        <v>79594</v>
      </c>
      <c r="D30" s="23">
        <v>695153.98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3991</v>
      </c>
      <c r="K30" s="16">
        <v>0</v>
      </c>
      <c r="L30" s="16">
        <v>0</v>
      </c>
      <c r="M30" s="16">
        <v>0</v>
      </c>
      <c r="N30" s="16">
        <v>0</v>
      </c>
      <c r="O30" s="16">
        <v>195122.58</v>
      </c>
      <c r="P30" s="16">
        <v>0</v>
      </c>
      <c r="Q30" s="14">
        <f t="shared" si="4"/>
        <v>199113.58</v>
      </c>
    </row>
    <row r="31" spans="1:17" ht="14.25" customHeight="1" x14ac:dyDescent="0.3">
      <c r="A31" s="1" t="str">
        <f t="shared" si="0"/>
        <v>2.3.5</v>
      </c>
      <c r="B31" s="28" t="s">
        <v>32</v>
      </c>
      <c r="C31" s="23">
        <v>2511018</v>
      </c>
      <c r="D31" s="24">
        <v>2064218</v>
      </c>
      <c r="E31" s="16">
        <v>0</v>
      </c>
      <c r="F31" s="16">
        <v>0</v>
      </c>
      <c r="G31" s="16">
        <v>17719.97</v>
      </c>
      <c r="H31" s="16">
        <v>13714.37</v>
      </c>
      <c r="I31" s="16">
        <v>0</v>
      </c>
      <c r="J31" s="16">
        <v>30385.73</v>
      </c>
      <c r="K31" s="16">
        <v>969196.02</v>
      </c>
      <c r="L31" s="16">
        <v>122066.83</v>
      </c>
      <c r="M31" s="16">
        <v>0</v>
      </c>
      <c r="N31" s="16">
        <v>37051.870000000003</v>
      </c>
      <c r="O31" s="16">
        <v>61123.03</v>
      </c>
      <c r="P31" s="16">
        <v>0</v>
      </c>
      <c r="Q31" s="14">
        <f t="shared" si="4"/>
        <v>1251257.8200000003</v>
      </c>
    </row>
    <row r="32" spans="1:17" ht="14.25" customHeight="1" x14ac:dyDescent="0.3">
      <c r="A32" s="1" t="str">
        <f t="shared" si="0"/>
        <v>2.3.6</v>
      </c>
      <c r="B32" s="15" t="s">
        <v>33</v>
      </c>
      <c r="C32" s="23">
        <v>2904817</v>
      </c>
      <c r="D32" s="24">
        <v>2790544</v>
      </c>
      <c r="E32" s="16">
        <v>0</v>
      </c>
      <c r="F32" s="16">
        <v>0</v>
      </c>
      <c r="G32" s="16">
        <v>49250.94</v>
      </c>
      <c r="H32" s="16">
        <v>20216.990000000002</v>
      </c>
      <c r="I32" s="17">
        <v>0</v>
      </c>
      <c r="J32" s="16">
        <v>39140.25</v>
      </c>
      <c r="K32" s="16">
        <v>0</v>
      </c>
      <c r="L32" s="16">
        <v>76212.649999999994</v>
      </c>
      <c r="M32" s="16">
        <v>12000.13</v>
      </c>
      <c r="N32" s="16">
        <v>61545.67</v>
      </c>
      <c r="O32" s="16">
        <v>284809.86</v>
      </c>
      <c r="P32" s="16">
        <v>0</v>
      </c>
      <c r="Q32" s="14">
        <f t="shared" si="4"/>
        <v>543176.49</v>
      </c>
    </row>
    <row r="33" spans="1:17" ht="14.25" customHeight="1" x14ac:dyDescent="0.3">
      <c r="A33" s="1" t="str">
        <f t="shared" si="0"/>
        <v>2.3.7</v>
      </c>
      <c r="B33" s="15" t="s">
        <v>34</v>
      </c>
      <c r="C33" s="23">
        <v>37342084</v>
      </c>
      <c r="D33" s="24">
        <v>36597971.07</v>
      </c>
      <c r="E33" s="16">
        <v>956938.04</v>
      </c>
      <c r="F33" s="16">
        <v>4232196.17</v>
      </c>
      <c r="G33" s="16">
        <v>2630160.1800000002</v>
      </c>
      <c r="H33" s="16">
        <v>2171737.75</v>
      </c>
      <c r="I33" s="16">
        <v>2240706.29</v>
      </c>
      <c r="J33" s="16">
        <v>2082723.27</v>
      </c>
      <c r="K33" s="16">
        <v>2793151.46</v>
      </c>
      <c r="L33" s="16">
        <v>711365.39</v>
      </c>
      <c r="M33" s="16">
        <v>2670502.4300000002</v>
      </c>
      <c r="N33" s="16">
        <v>1212555.8899999999</v>
      </c>
      <c r="O33" s="16">
        <v>2978932</v>
      </c>
      <c r="P33" s="16">
        <v>0</v>
      </c>
      <c r="Q33" s="14">
        <f t="shared" si="4"/>
        <v>24680968.870000001</v>
      </c>
    </row>
    <row r="34" spans="1:17" ht="14.25" customHeight="1" x14ac:dyDescent="0.3">
      <c r="A34" s="1" t="str">
        <f t="shared" si="0"/>
        <v>2.3.9</v>
      </c>
      <c r="B34" s="15" t="s">
        <v>35</v>
      </c>
      <c r="C34" s="23">
        <v>70958199</v>
      </c>
      <c r="D34" s="24">
        <v>54054132.990000002</v>
      </c>
      <c r="E34" s="16">
        <v>462098.62</v>
      </c>
      <c r="F34" s="16">
        <v>835827.99</v>
      </c>
      <c r="G34" s="16">
        <v>1772259.14</v>
      </c>
      <c r="H34" s="16">
        <v>1433027.29</v>
      </c>
      <c r="I34" s="16">
        <v>1662861.05</v>
      </c>
      <c r="J34" s="16">
        <v>2263051.94</v>
      </c>
      <c r="K34" s="16">
        <v>4585198.4000000004</v>
      </c>
      <c r="L34" s="16">
        <v>2204624.35</v>
      </c>
      <c r="M34" s="16">
        <v>3026309.81</v>
      </c>
      <c r="N34" s="16">
        <v>1825278.51</v>
      </c>
      <c r="O34" s="16">
        <v>1587830.86</v>
      </c>
      <c r="P34" s="16">
        <v>0</v>
      </c>
      <c r="Q34" s="14">
        <f t="shared" si="4"/>
        <v>21658367.960000001</v>
      </c>
    </row>
    <row r="35" spans="1:17" ht="14.25" customHeight="1" x14ac:dyDescent="0.3">
      <c r="A35" s="1" t="str">
        <f t="shared" si="0"/>
        <v>2.4</v>
      </c>
      <c r="B35" s="13" t="s">
        <v>36</v>
      </c>
      <c r="C35" s="14">
        <f t="shared" ref="C35:J35" si="13">SUM(C36:C43)</f>
        <v>158184600</v>
      </c>
      <c r="D35" s="14">
        <f t="shared" si="13"/>
        <v>144780693.50999999</v>
      </c>
      <c r="E35" s="14">
        <f t="shared" si="13"/>
        <v>10347875</v>
      </c>
      <c r="F35" s="14">
        <f t="shared" si="13"/>
        <v>11454125</v>
      </c>
      <c r="G35" s="14">
        <f t="shared" si="13"/>
        <v>11439125</v>
      </c>
      <c r="H35" s="14">
        <f t="shared" si="13"/>
        <v>11333562.5</v>
      </c>
      <c r="I35" s="14">
        <f t="shared" si="13"/>
        <v>5086125</v>
      </c>
      <c r="J35" s="14">
        <f t="shared" si="13"/>
        <v>18727625</v>
      </c>
      <c r="K35" s="14">
        <f t="shared" ref="K35:M35" si="14">SUM(K36:K43)</f>
        <v>11154187.5</v>
      </c>
      <c r="L35" s="14">
        <f t="shared" si="14"/>
        <v>11445000</v>
      </c>
      <c r="M35" s="14">
        <f t="shared" si="14"/>
        <v>8446562.5</v>
      </c>
      <c r="N35" s="14">
        <f t="shared" ref="N35:O35" si="15">SUM(N36:N43)</f>
        <v>17269687.5</v>
      </c>
      <c r="O35" s="14">
        <f t="shared" si="15"/>
        <v>12811250</v>
      </c>
      <c r="P35" s="14">
        <f t="shared" ref="P35" si="16">SUM(P36:P43)</f>
        <v>0</v>
      </c>
      <c r="Q35" s="14">
        <f t="shared" si="4"/>
        <v>129515125</v>
      </c>
    </row>
    <row r="36" spans="1:17" ht="14.25" customHeight="1" x14ac:dyDescent="0.3">
      <c r="A36" s="1" t="str">
        <f t="shared" si="0"/>
        <v>2.4.1</v>
      </c>
      <c r="B36" s="15" t="s">
        <v>75</v>
      </c>
      <c r="C36" s="23">
        <v>158184600</v>
      </c>
      <c r="D36" s="24">
        <v>143313693.50999999</v>
      </c>
      <c r="E36" s="16">
        <v>10347875</v>
      </c>
      <c r="F36" s="16">
        <v>11454125</v>
      </c>
      <c r="G36" s="16">
        <v>11439125</v>
      </c>
      <c r="H36" s="16">
        <v>11333562.5</v>
      </c>
      <c r="I36" s="16">
        <v>5086125</v>
      </c>
      <c r="J36" s="16">
        <v>17260625</v>
      </c>
      <c r="K36" s="16">
        <v>11154187.5</v>
      </c>
      <c r="L36" s="16">
        <v>11445000</v>
      </c>
      <c r="M36" s="16">
        <v>8446562.5</v>
      </c>
      <c r="N36" s="16">
        <v>17269687.5</v>
      </c>
      <c r="O36" s="16">
        <v>12811250</v>
      </c>
      <c r="P36" s="16">
        <v>0</v>
      </c>
      <c r="Q36" s="14">
        <f t="shared" si="4"/>
        <v>128048125</v>
      </c>
    </row>
    <row r="37" spans="1:17" ht="14.25" customHeight="1" x14ac:dyDescent="0.3">
      <c r="A37" s="1" t="str">
        <f t="shared" si="0"/>
        <v>2.4.2</v>
      </c>
      <c r="B37" s="15" t="s">
        <v>76</v>
      </c>
      <c r="C37" s="16">
        <v>0</v>
      </c>
      <c r="D37" s="16">
        <v>100000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100000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4">
        <f t="shared" si="4"/>
        <v>100000</v>
      </c>
    </row>
    <row r="38" spans="1:17" ht="14.25" customHeight="1" x14ac:dyDescent="0.3">
      <c r="A38" s="1" t="str">
        <f t="shared" si="0"/>
        <v>2.4.3</v>
      </c>
      <c r="B38" s="15" t="s">
        <v>77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4">
        <f t="shared" si="4"/>
        <v>0</v>
      </c>
    </row>
    <row r="39" spans="1:17" ht="14.25" customHeight="1" x14ac:dyDescent="0.3">
      <c r="A39" s="1" t="str">
        <f t="shared" si="0"/>
        <v>2.4.4</v>
      </c>
      <c r="B39" s="15" t="s">
        <v>78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4">
        <f t="shared" si="4"/>
        <v>0</v>
      </c>
    </row>
    <row r="40" spans="1:17" ht="14.25" customHeight="1" x14ac:dyDescent="0.3">
      <c r="A40" s="1" t="str">
        <f t="shared" si="0"/>
        <v>2.4.5</v>
      </c>
      <c r="B40" s="15" t="s">
        <v>79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4">
        <f t="shared" si="4"/>
        <v>0</v>
      </c>
    </row>
    <row r="41" spans="1:17" ht="14.25" customHeight="1" x14ac:dyDescent="0.3">
      <c r="A41" s="1" t="str">
        <f t="shared" si="0"/>
        <v>2.4.6</v>
      </c>
      <c r="B41" s="15" t="s">
        <v>80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4">
        <f t="shared" si="4"/>
        <v>0</v>
      </c>
    </row>
    <row r="42" spans="1:17" ht="14.25" customHeight="1" x14ac:dyDescent="0.3">
      <c r="A42" s="1" t="str">
        <f t="shared" si="0"/>
        <v>2.4.7</v>
      </c>
      <c r="B42" s="15" t="s">
        <v>81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4">
        <f t="shared" si="4"/>
        <v>0</v>
      </c>
    </row>
    <row r="43" spans="1:17" ht="14.25" customHeight="1" x14ac:dyDescent="0.3">
      <c r="A43" s="1" t="str">
        <f t="shared" si="0"/>
        <v>2.4.9</v>
      </c>
      <c r="B43" s="15" t="s">
        <v>82</v>
      </c>
      <c r="C43" s="16">
        <v>0</v>
      </c>
      <c r="D43" s="16">
        <v>1367000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1367000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4">
        <f t="shared" si="4"/>
        <v>1367000</v>
      </c>
    </row>
    <row r="44" spans="1:17" ht="14.25" customHeight="1" x14ac:dyDescent="0.3">
      <c r="A44" s="1" t="str">
        <f t="shared" si="0"/>
        <v>2.5</v>
      </c>
      <c r="B44" s="13" t="s">
        <v>37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4"/>
        <v>0</v>
      </c>
    </row>
    <row r="45" spans="1:17" ht="14.25" customHeight="1" x14ac:dyDescent="0.3">
      <c r="A45" s="1" t="str">
        <f t="shared" si="0"/>
        <v>2.5.1</v>
      </c>
      <c r="B45" s="15" t="s">
        <v>83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4">
        <f t="shared" si="4"/>
        <v>0</v>
      </c>
    </row>
    <row r="46" spans="1:17" ht="14.25" customHeight="1" x14ac:dyDescent="0.3">
      <c r="A46" s="1" t="str">
        <f t="shared" si="0"/>
        <v>2.5.2</v>
      </c>
      <c r="B46" s="15" t="s">
        <v>84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4">
        <f t="shared" si="4"/>
        <v>0</v>
      </c>
    </row>
    <row r="47" spans="1:17" ht="14.25" customHeight="1" x14ac:dyDescent="0.3">
      <c r="A47" s="1" t="str">
        <f t="shared" si="0"/>
        <v>2.5.3</v>
      </c>
      <c r="B47" s="15" t="s">
        <v>85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4">
        <f t="shared" si="4"/>
        <v>0</v>
      </c>
    </row>
    <row r="48" spans="1:17" ht="14.25" customHeight="1" x14ac:dyDescent="0.3">
      <c r="A48" s="1" t="str">
        <f t="shared" si="0"/>
        <v>2.5.4</v>
      </c>
      <c r="B48" s="15" t="s">
        <v>86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4">
        <f t="shared" si="4"/>
        <v>0</v>
      </c>
    </row>
    <row r="49" spans="1:17" ht="14.25" customHeight="1" x14ac:dyDescent="0.3">
      <c r="A49" s="1" t="str">
        <f t="shared" si="0"/>
        <v>2.5.6</v>
      </c>
      <c r="B49" s="15" t="s">
        <v>87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4">
        <f t="shared" si="4"/>
        <v>0</v>
      </c>
    </row>
    <row r="50" spans="1:17" ht="14.25" customHeight="1" x14ac:dyDescent="0.3">
      <c r="A50" s="1" t="str">
        <f t="shared" si="0"/>
        <v>2.5.9</v>
      </c>
      <c r="B50" s="15" t="s">
        <v>88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4">
        <f t="shared" si="4"/>
        <v>0</v>
      </c>
    </row>
    <row r="51" spans="1:17" ht="14.25" customHeight="1" x14ac:dyDescent="0.3">
      <c r="A51" s="1" t="str">
        <f t="shared" si="0"/>
        <v>2.6</v>
      </c>
      <c r="B51" s="13" t="s">
        <v>38</v>
      </c>
      <c r="C51" s="14">
        <f t="shared" ref="C51:J51" si="17">SUM(C52:C60)</f>
        <v>111665107</v>
      </c>
      <c r="D51" s="14">
        <f t="shared" si="17"/>
        <v>127278169.83</v>
      </c>
      <c r="E51" s="14">
        <f t="shared" si="17"/>
        <v>146910</v>
      </c>
      <c r="F51" s="14">
        <f t="shared" si="17"/>
        <v>427844.4</v>
      </c>
      <c r="G51" s="14">
        <f t="shared" si="17"/>
        <v>17148360.370000001</v>
      </c>
      <c r="H51" s="14">
        <f t="shared" si="17"/>
        <v>37675.369999999995</v>
      </c>
      <c r="I51" s="14">
        <f t="shared" si="17"/>
        <v>2313048.3199999998</v>
      </c>
      <c r="J51" s="14">
        <f t="shared" si="17"/>
        <v>3636014.28</v>
      </c>
      <c r="K51" s="14">
        <f t="shared" ref="K51:M51" si="18">SUM(K52:K60)</f>
        <v>32150672.120000001</v>
      </c>
      <c r="L51" s="14">
        <f t="shared" si="18"/>
        <v>2004786.91</v>
      </c>
      <c r="M51" s="14">
        <f t="shared" si="18"/>
        <v>3514040.66</v>
      </c>
      <c r="N51" s="14">
        <f t="shared" ref="N51:O51" si="19">SUM(N52:N60)</f>
        <v>8621630.7300000004</v>
      </c>
      <c r="O51" s="14">
        <f t="shared" si="19"/>
        <v>156283.92000000001</v>
      </c>
      <c r="P51" s="14">
        <f t="shared" ref="P51" si="20">SUM(P52:P60)</f>
        <v>0</v>
      </c>
      <c r="Q51" s="14">
        <f t="shared" si="4"/>
        <v>70157267.079999998</v>
      </c>
    </row>
    <row r="52" spans="1:17" ht="14.25" customHeight="1" x14ac:dyDescent="0.3">
      <c r="A52" s="1" t="str">
        <f t="shared" si="0"/>
        <v>2.6.1</v>
      </c>
      <c r="B52" s="15" t="s">
        <v>39</v>
      </c>
      <c r="C52" s="23">
        <v>74172795</v>
      </c>
      <c r="D52" s="24">
        <v>62676863.090000004</v>
      </c>
      <c r="E52" s="16">
        <v>23010</v>
      </c>
      <c r="F52" s="16">
        <v>252992</v>
      </c>
      <c r="G52" s="16">
        <v>17140673.850000001</v>
      </c>
      <c r="H52" s="16">
        <v>0</v>
      </c>
      <c r="I52" s="16">
        <v>488421.19</v>
      </c>
      <c r="J52" s="16">
        <v>2332659.4</v>
      </c>
      <c r="K52" s="16">
        <v>31789446.210000001</v>
      </c>
      <c r="L52" s="16">
        <v>99892.9</v>
      </c>
      <c r="M52" s="16">
        <v>213239.92</v>
      </c>
      <c r="N52" s="16">
        <v>129800</v>
      </c>
      <c r="O52" s="16">
        <v>156283.92000000001</v>
      </c>
      <c r="P52" s="16">
        <v>0</v>
      </c>
      <c r="Q52" s="14">
        <f t="shared" si="4"/>
        <v>52626419.390000008</v>
      </c>
    </row>
    <row r="53" spans="1:17" ht="14.25" customHeight="1" x14ac:dyDescent="0.3">
      <c r="A53" s="1" t="str">
        <f t="shared" si="0"/>
        <v>2.6.2</v>
      </c>
      <c r="B53" s="28" t="s">
        <v>89</v>
      </c>
      <c r="C53" s="23">
        <v>6776684</v>
      </c>
      <c r="D53" s="24">
        <v>5760887</v>
      </c>
      <c r="E53" s="16">
        <v>0</v>
      </c>
      <c r="F53" s="16">
        <v>0</v>
      </c>
      <c r="G53" s="16">
        <v>0</v>
      </c>
      <c r="H53" s="16">
        <v>0</v>
      </c>
      <c r="I53" s="16">
        <v>1708843.02</v>
      </c>
      <c r="J53" s="16">
        <v>908600</v>
      </c>
      <c r="K53" s="16">
        <v>0</v>
      </c>
      <c r="L53" s="16">
        <v>0</v>
      </c>
      <c r="M53" s="16">
        <v>314234</v>
      </c>
      <c r="N53" s="16">
        <v>1309000.03</v>
      </c>
      <c r="O53" s="16">
        <v>0</v>
      </c>
      <c r="P53" s="16">
        <v>0</v>
      </c>
      <c r="Q53" s="14">
        <f t="shared" si="4"/>
        <v>4240677.05</v>
      </c>
    </row>
    <row r="54" spans="1:17" ht="14.25" customHeight="1" x14ac:dyDescent="0.3">
      <c r="A54" s="1" t="str">
        <f t="shared" si="0"/>
        <v>2.6.3</v>
      </c>
      <c r="B54" s="15" t="s">
        <v>40</v>
      </c>
      <c r="C54" s="23">
        <v>1448480</v>
      </c>
      <c r="D54" s="24">
        <v>1912480</v>
      </c>
      <c r="E54" s="16">
        <v>0</v>
      </c>
      <c r="F54" s="16">
        <v>0</v>
      </c>
      <c r="G54" s="16">
        <v>0</v>
      </c>
      <c r="H54" s="16">
        <v>0</v>
      </c>
      <c r="I54" s="16">
        <v>115784.11</v>
      </c>
      <c r="J54" s="16">
        <v>347352.34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4">
        <f t="shared" si="4"/>
        <v>463136.45</v>
      </c>
    </row>
    <row r="55" spans="1:17" ht="14.25" customHeight="1" x14ac:dyDescent="0.3">
      <c r="A55" s="1" t="str">
        <f t="shared" si="0"/>
        <v>2.6.4</v>
      </c>
      <c r="B55" s="15" t="s">
        <v>41</v>
      </c>
      <c r="C55" s="23">
        <v>9151336</v>
      </c>
      <c r="D55" s="24">
        <v>14951336</v>
      </c>
      <c r="E55" s="16">
        <v>0</v>
      </c>
      <c r="F55" s="16">
        <v>0</v>
      </c>
      <c r="G55" s="16">
        <v>0</v>
      </c>
      <c r="H55" s="16">
        <v>17294.41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4">
        <f t="shared" si="4"/>
        <v>17294.41</v>
      </c>
    </row>
    <row r="56" spans="1:17" ht="14.25" customHeight="1" x14ac:dyDescent="0.3">
      <c r="A56" s="1" t="str">
        <f t="shared" si="0"/>
        <v>2.6.5</v>
      </c>
      <c r="B56" s="15" t="s">
        <v>42</v>
      </c>
      <c r="C56" s="23">
        <v>7565426</v>
      </c>
      <c r="D56" s="30">
        <v>34806617.729999997</v>
      </c>
      <c r="E56" s="16">
        <v>123900</v>
      </c>
      <c r="F56" s="16">
        <v>174852.4</v>
      </c>
      <c r="G56" s="16">
        <v>7686.52</v>
      </c>
      <c r="H56" s="16">
        <v>20380.96</v>
      </c>
      <c r="I56" s="16">
        <v>0</v>
      </c>
      <c r="J56" s="16">
        <v>0</v>
      </c>
      <c r="K56" s="16">
        <v>0</v>
      </c>
      <c r="L56" s="16">
        <v>1867724.01</v>
      </c>
      <c r="M56" s="16">
        <v>2032300.74</v>
      </c>
      <c r="N56" s="16">
        <v>7182830.7000000002</v>
      </c>
      <c r="O56" s="18">
        <v>0</v>
      </c>
      <c r="P56" s="18">
        <v>0</v>
      </c>
      <c r="Q56" s="14">
        <f t="shared" si="4"/>
        <v>11409675.33</v>
      </c>
    </row>
    <row r="57" spans="1:17" ht="14.25" customHeight="1" x14ac:dyDescent="0.3">
      <c r="A57" s="1" t="str">
        <f t="shared" si="0"/>
        <v>2.6.6</v>
      </c>
      <c r="B57" s="15" t="s">
        <v>43</v>
      </c>
      <c r="C57" s="23">
        <v>4246403</v>
      </c>
      <c r="D57" s="24">
        <v>2166003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47402.54</v>
      </c>
      <c r="K57" s="16">
        <v>361225.91</v>
      </c>
      <c r="L57" s="16">
        <v>0</v>
      </c>
      <c r="M57" s="16">
        <v>954266</v>
      </c>
      <c r="N57" s="16">
        <v>0</v>
      </c>
      <c r="O57" s="16">
        <v>0</v>
      </c>
      <c r="P57" s="16">
        <v>0</v>
      </c>
      <c r="Q57" s="14">
        <f t="shared" si="4"/>
        <v>1362894.45</v>
      </c>
    </row>
    <row r="58" spans="1:17" ht="14.25" customHeight="1" x14ac:dyDescent="0.3">
      <c r="A58" s="1" t="str">
        <f t="shared" si="0"/>
        <v>2.6.7</v>
      </c>
      <c r="B58" s="15" t="s">
        <v>90</v>
      </c>
      <c r="C58" s="23">
        <v>0</v>
      </c>
      <c r="D58" s="24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37170</v>
      </c>
      <c r="M58" s="16">
        <v>0</v>
      </c>
      <c r="N58" s="16">
        <v>0</v>
      </c>
      <c r="O58" s="16">
        <v>0</v>
      </c>
      <c r="P58" s="16">
        <v>0</v>
      </c>
      <c r="Q58" s="14">
        <f t="shared" si="4"/>
        <v>37170</v>
      </c>
    </row>
    <row r="59" spans="1:17" ht="14.25" customHeight="1" x14ac:dyDescent="0.3">
      <c r="A59" s="1" t="str">
        <f t="shared" si="0"/>
        <v>2.6.8</v>
      </c>
      <c r="B59" s="15" t="s">
        <v>44</v>
      </c>
      <c r="C59" s="23">
        <v>8303983</v>
      </c>
      <c r="D59" s="24">
        <v>5003983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4">
        <f t="shared" si="4"/>
        <v>0</v>
      </c>
    </row>
    <row r="60" spans="1:17" ht="14.25" customHeight="1" x14ac:dyDescent="0.3">
      <c r="A60" s="1" t="str">
        <f t="shared" si="0"/>
        <v>2.6.9</v>
      </c>
      <c r="B60" s="15" t="s">
        <v>45</v>
      </c>
      <c r="C60" s="23">
        <v>0</v>
      </c>
      <c r="D60" s="24">
        <v>0.01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4">
        <f t="shared" si="4"/>
        <v>0</v>
      </c>
    </row>
    <row r="61" spans="1:17" ht="14.25" customHeight="1" x14ac:dyDescent="0.3">
      <c r="A61" s="1" t="str">
        <f t="shared" si="0"/>
        <v>2.7</v>
      </c>
      <c r="B61" s="13" t="s">
        <v>46</v>
      </c>
      <c r="C61" s="14">
        <f>SUM(C62:C65)</f>
        <v>122099429</v>
      </c>
      <c r="D61" s="14">
        <f>SUM(D62:D65)</f>
        <v>45225026.170000002</v>
      </c>
      <c r="E61" s="14">
        <f t="shared" ref="E61:F61" si="21">SUM(E62:E65)</f>
        <v>0</v>
      </c>
      <c r="F61" s="14">
        <f t="shared" si="21"/>
        <v>0</v>
      </c>
      <c r="G61" s="14">
        <v>0</v>
      </c>
      <c r="H61" s="14">
        <f>SUM(H62:H65)</f>
        <v>4107649.93</v>
      </c>
      <c r="I61" s="14">
        <v>0</v>
      </c>
      <c r="J61" s="14">
        <v>0</v>
      </c>
      <c r="K61" s="14">
        <v>0</v>
      </c>
      <c r="L61" s="14">
        <f>SUM(L62:L65)</f>
        <v>0</v>
      </c>
      <c r="M61" s="14">
        <f>SUM(M62:M65)</f>
        <v>14975545.470000001</v>
      </c>
      <c r="N61" s="14">
        <f>SUM(N62:N65)</f>
        <v>0</v>
      </c>
      <c r="O61" s="14">
        <f>SUM(O62:O65)</f>
        <v>0</v>
      </c>
      <c r="P61" s="14">
        <f>SUM(P62:P65)</f>
        <v>0</v>
      </c>
      <c r="Q61" s="14">
        <f>SUM(E61:P61)</f>
        <v>19083195.400000002</v>
      </c>
    </row>
    <row r="62" spans="1:17" ht="14.25" customHeight="1" x14ac:dyDescent="0.3">
      <c r="A62" s="1" t="str">
        <f t="shared" si="0"/>
        <v>2.7.1</v>
      </c>
      <c r="B62" s="15" t="s">
        <v>47</v>
      </c>
      <c r="C62" s="23">
        <v>122099429</v>
      </c>
      <c r="D62" s="24">
        <v>45225026.170000002</v>
      </c>
      <c r="E62" s="16">
        <v>0</v>
      </c>
      <c r="F62" s="16">
        <v>0</v>
      </c>
      <c r="G62" s="16">
        <v>0</v>
      </c>
      <c r="H62" s="16">
        <v>4107649.93</v>
      </c>
      <c r="I62" s="16">
        <v>0</v>
      </c>
      <c r="J62" s="16">
        <v>0</v>
      </c>
      <c r="K62" s="16">
        <v>0</v>
      </c>
      <c r="L62" s="16">
        <v>0</v>
      </c>
      <c r="M62" s="16">
        <v>14975545.470000001</v>
      </c>
      <c r="N62" s="16">
        <v>0</v>
      </c>
      <c r="O62" s="16">
        <v>0</v>
      </c>
      <c r="P62" s="16">
        <v>0</v>
      </c>
      <c r="Q62" s="14">
        <f>SUM(E62:P62)</f>
        <v>19083195.400000002</v>
      </c>
    </row>
    <row r="63" spans="1:17" ht="14.25" customHeight="1" x14ac:dyDescent="0.3">
      <c r="A63" s="1" t="str">
        <f t="shared" si="0"/>
        <v>2.7.2</v>
      </c>
      <c r="B63" s="15" t="s">
        <v>48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4">
        <f t="shared" ref="Q63:Q73" si="22">SUM(E63:O63)</f>
        <v>0</v>
      </c>
    </row>
    <row r="64" spans="1:17" ht="14.25" customHeight="1" x14ac:dyDescent="0.3">
      <c r="A64" s="1" t="str">
        <f t="shared" si="0"/>
        <v>2.7.3</v>
      </c>
      <c r="B64" s="15" t="s">
        <v>49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4">
        <f t="shared" si="22"/>
        <v>0</v>
      </c>
    </row>
    <row r="65" spans="1:17" ht="14.25" customHeight="1" x14ac:dyDescent="0.3">
      <c r="A65" s="1" t="str">
        <f t="shared" si="0"/>
        <v>2.7.4</v>
      </c>
      <c r="B65" s="15" t="s">
        <v>50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4">
        <f t="shared" si="22"/>
        <v>0</v>
      </c>
    </row>
    <row r="66" spans="1:17" ht="14.25" customHeight="1" x14ac:dyDescent="0.3">
      <c r="A66" s="1" t="str">
        <f t="shared" si="0"/>
        <v>2.8</v>
      </c>
      <c r="B66" s="13" t="s">
        <v>51</v>
      </c>
      <c r="C66" s="14">
        <f>SUM(C67:C68)</f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 t="shared" si="22"/>
        <v>0</v>
      </c>
    </row>
    <row r="67" spans="1:17" ht="14.25" customHeight="1" x14ac:dyDescent="0.3">
      <c r="A67" s="1" t="str">
        <f t="shared" si="0"/>
        <v>2.8.1</v>
      </c>
      <c r="B67" s="15" t="s">
        <v>52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4">
        <f t="shared" si="22"/>
        <v>0</v>
      </c>
    </row>
    <row r="68" spans="1:17" ht="14.25" customHeight="1" x14ac:dyDescent="0.3">
      <c r="A68" s="1" t="str">
        <f t="shared" si="0"/>
        <v>2.8.2</v>
      </c>
      <c r="B68" s="15" t="s">
        <v>53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4">
        <f t="shared" si="22"/>
        <v>0</v>
      </c>
    </row>
    <row r="69" spans="1:17" ht="14.25" customHeight="1" x14ac:dyDescent="0.3">
      <c r="A69" s="1" t="str">
        <f t="shared" si="0"/>
        <v>2.9</v>
      </c>
      <c r="B69" s="13" t="s">
        <v>54</v>
      </c>
      <c r="C69" s="14">
        <f>SUM(C70:C72)</f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f t="shared" si="22"/>
        <v>0</v>
      </c>
    </row>
    <row r="70" spans="1:17" ht="14.25" customHeight="1" x14ac:dyDescent="0.3">
      <c r="A70" s="1" t="str">
        <f t="shared" si="0"/>
        <v>2.9.1</v>
      </c>
      <c r="B70" s="15" t="s">
        <v>55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4">
        <f t="shared" si="22"/>
        <v>0</v>
      </c>
    </row>
    <row r="71" spans="1:17" ht="14.25" customHeight="1" x14ac:dyDescent="0.3">
      <c r="A71" s="1" t="str">
        <f t="shared" si="0"/>
        <v>2.9.2</v>
      </c>
      <c r="B71" s="15" t="s">
        <v>56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4">
        <f t="shared" si="22"/>
        <v>0</v>
      </c>
    </row>
    <row r="72" spans="1:17" ht="14.25" customHeight="1" x14ac:dyDescent="0.3">
      <c r="A72" s="1" t="str">
        <f t="shared" si="0"/>
        <v>2.9.4</v>
      </c>
      <c r="B72" s="15" t="s">
        <v>57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4">
        <f t="shared" si="22"/>
        <v>0</v>
      </c>
    </row>
    <row r="73" spans="1:17" ht="14.25" customHeight="1" x14ac:dyDescent="0.3">
      <c r="A73" s="1" t="str">
        <f t="shared" si="0"/>
        <v>4</v>
      </c>
      <c r="B73" s="13" t="s">
        <v>58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 t="shared" si="22"/>
        <v>0</v>
      </c>
    </row>
    <row r="74" spans="1:17" ht="14.25" customHeight="1" x14ac:dyDescent="0.3">
      <c r="A74" s="1" t="str">
        <f t="shared" ref="A74:A81" si="23">+TRIM(MID(B74,1,FIND("-",B74,1)-1))</f>
        <v>4.1</v>
      </c>
      <c r="B74" s="13" t="s">
        <v>59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 t="shared" ref="Q74:Q81" si="24">SUM(E74:O74)</f>
        <v>0</v>
      </c>
    </row>
    <row r="75" spans="1:17" ht="14.25" customHeight="1" x14ac:dyDescent="0.3">
      <c r="A75" s="1" t="str">
        <f t="shared" si="23"/>
        <v>4.1.1</v>
      </c>
      <c r="B75" s="15" t="s">
        <v>60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4">
        <f t="shared" si="24"/>
        <v>0</v>
      </c>
    </row>
    <row r="76" spans="1:17" ht="14.25" customHeight="1" x14ac:dyDescent="0.3">
      <c r="A76" s="1" t="str">
        <f t="shared" si="23"/>
        <v>4.1.2</v>
      </c>
      <c r="B76" s="15" t="s">
        <v>61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4">
        <f t="shared" si="24"/>
        <v>0</v>
      </c>
    </row>
    <row r="77" spans="1:17" ht="14.25" customHeight="1" x14ac:dyDescent="0.3">
      <c r="A77" s="1" t="str">
        <f t="shared" si="23"/>
        <v>4.2</v>
      </c>
      <c r="B77" s="13" t="s">
        <v>62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f t="shared" si="24"/>
        <v>0</v>
      </c>
    </row>
    <row r="78" spans="1:17" ht="14.25" customHeight="1" x14ac:dyDescent="0.3">
      <c r="A78" s="1" t="str">
        <f t="shared" si="23"/>
        <v>4.2.1</v>
      </c>
      <c r="B78" s="15" t="s">
        <v>63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4">
        <f t="shared" si="24"/>
        <v>0</v>
      </c>
    </row>
    <row r="79" spans="1:17" ht="14.25" customHeight="1" x14ac:dyDescent="0.3">
      <c r="A79" s="1" t="str">
        <f t="shared" si="23"/>
        <v>4.2.2</v>
      </c>
      <c r="B79" s="15" t="s">
        <v>64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4">
        <f t="shared" si="24"/>
        <v>0</v>
      </c>
    </row>
    <row r="80" spans="1:17" ht="14.25" customHeight="1" x14ac:dyDescent="0.3">
      <c r="A80" s="1" t="str">
        <f t="shared" si="23"/>
        <v>4.3</v>
      </c>
      <c r="B80" s="13" t="s">
        <v>65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f t="shared" si="24"/>
        <v>0</v>
      </c>
    </row>
    <row r="81" spans="1:17" ht="14.25" customHeight="1" x14ac:dyDescent="0.3">
      <c r="A81" s="1" t="str">
        <f t="shared" si="23"/>
        <v>4.3.5</v>
      </c>
      <c r="B81" s="15" t="s">
        <v>66</v>
      </c>
      <c r="C81" s="16">
        <v>0</v>
      </c>
      <c r="D81" s="16">
        <v>0</v>
      </c>
      <c r="E81" s="22">
        <v>0</v>
      </c>
      <c r="F81" s="16">
        <v>0</v>
      </c>
      <c r="G81" s="22">
        <v>0</v>
      </c>
      <c r="H81" s="22">
        <v>0</v>
      </c>
      <c r="I81" s="16">
        <v>0</v>
      </c>
      <c r="J81" s="16">
        <v>0</v>
      </c>
      <c r="K81" s="16">
        <v>0</v>
      </c>
      <c r="L81" s="22">
        <v>0</v>
      </c>
      <c r="M81" s="22">
        <v>0</v>
      </c>
      <c r="N81" s="22">
        <v>0</v>
      </c>
      <c r="O81" s="16">
        <v>0</v>
      </c>
      <c r="P81" s="16">
        <v>0</v>
      </c>
      <c r="Q81" s="14">
        <f t="shared" si="24"/>
        <v>0</v>
      </c>
    </row>
    <row r="82" spans="1:17" ht="14.25" customHeight="1" x14ac:dyDescent="0.3">
      <c r="B82" s="19" t="s">
        <v>91</v>
      </c>
      <c r="C82" s="20">
        <f>+C10+C16+C26+C35+C51+C61</f>
        <v>2948228959</v>
      </c>
      <c r="D82" s="20">
        <f t="shared" ref="D82" si="25">+D10+D16+D26+D35+D51+D61</f>
        <v>2854938919</v>
      </c>
      <c r="E82" s="20">
        <f>+E10+E16+E26+E35+E51+E61</f>
        <v>127501798.69000001</v>
      </c>
      <c r="F82" s="20">
        <f t="shared" ref="F82:P82" si="26">+F10+F16+F26+F35+F51+F61</f>
        <v>172759151.85999998</v>
      </c>
      <c r="G82" s="20">
        <f t="shared" si="26"/>
        <v>207445501.19999999</v>
      </c>
      <c r="H82" s="20">
        <f t="shared" ref="H82" si="27">+H10+H16+H26+H35+H51+H61</f>
        <v>211590386.25</v>
      </c>
      <c r="I82" s="20">
        <f t="shared" si="26"/>
        <v>223137547.70999998</v>
      </c>
      <c r="J82" s="20">
        <f t="shared" si="26"/>
        <v>209255100.38999999</v>
      </c>
      <c r="K82" s="20">
        <f t="shared" si="26"/>
        <v>218157795.88</v>
      </c>
      <c r="L82" s="20">
        <f t="shared" si="26"/>
        <v>155572209.89000002</v>
      </c>
      <c r="M82" s="20">
        <f t="shared" si="26"/>
        <v>184871585.35999998</v>
      </c>
      <c r="N82" s="20">
        <f t="shared" si="26"/>
        <v>282392502.37</v>
      </c>
      <c r="O82" s="20">
        <f t="shared" si="26"/>
        <v>304266444.11000001</v>
      </c>
      <c r="P82" s="20">
        <f t="shared" si="26"/>
        <v>0</v>
      </c>
      <c r="Q82" s="20">
        <f>+Q10+Q16+Q26+Q35+Q51+Q61</f>
        <v>2296950023.7099996</v>
      </c>
    </row>
    <row r="83" spans="1:17" x14ac:dyDescent="0.3">
      <c r="B83" s="6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3">
      <c r="B84" s="9" t="s">
        <v>93</v>
      </c>
      <c r="D84" s="3"/>
      <c r="I84" s="10"/>
      <c r="Q84" s="10"/>
    </row>
    <row r="85" spans="1:17" x14ac:dyDescent="0.3">
      <c r="B85" s="7" t="s">
        <v>94</v>
      </c>
      <c r="D85" s="3"/>
      <c r="I85" s="10"/>
      <c r="Q85" s="10"/>
    </row>
    <row r="86" spans="1:17" x14ac:dyDescent="0.3">
      <c r="B86" s="7" t="s">
        <v>98</v>
      </c>
      <c r="D86" s="3"/>
      <c r="I86" s="10"/>
      <c r="Q86" s="10"/>
    </row>
    <row r="87" spans="1:17" x14ac:dyDescent="0.3">
      <c r="B87" s="7" t="s">
        <v>97</v>
      </c>
      <c r="D87" s="3"/>
      <c r="I87" s="10"/>
      <c r="Q87" s="10"/>
    </row>
    <row r="88" spans="1:17" x14ac:dyDescent="0.3">
      <c r="B88" s="7" t="s">
        <v>99</v>
      </c>
      <c r="D88" s="3"/>
      <c r="I88" s="10"/>
      <c r="K88" s="1"/>
      <c r="L88" s="1"/>
      <c r="Q88" s="10"/>
    </row>
    <row r="89" spans="1:17" x14ac:dyDescent="0.3">
      <c r="B89" s="7" t="s">
        <v>95</v>
      </c>
      <c r="D89" s="3"/>
      <c r="I89" s="1"/>
      <c r="Q89" s="10"/>
    </row>
    <row r="90" spans="1:17" x14ac:dyDescent="0.3">
      <c r="B90" s="7" t="s">
        <v>96</v>
      </c>
      <c r="D90" s="3"/>
      <c r="I90" s="1"/>
      <c r="Q90" s="10"/>
    </row>
    <row r="91" spans="1:17" x14ac:dyDescent="0.3">
      <c r="B91" s="26" t="s">
        <v>106</v>
      </c>
      <c r="D91" s="3"/>
      <c r="I91" s="1"/>
      <c r="Q91" s="10"/>
    </row>
    <row r="92" spans="1:17" x14ac:dyDescent="0.3">
      <c r="B92" s="27" t="s">
        <v>100</v>
      </c>
      <c r="D92" s="3"/>
      <c r="I92" s="1"/>
      <c r="Q92" s="10"/>
    </row>
    <row r="93" spans="1:17" ht="41.25" customHeight="1" x14ac:dyDescent="0.3">
      <c r="B93" s="40" t="s">
        <v>101</v>
      </c>
      <c r="C93" s="40"/>
      <c r="D93" s="40"/>
      <c r="E93" s="40"/>
      <c r="F93" s="40"/>
      <c r="G93" s="40"/>
      <c r="H93" s="40"/>
      <c r="I93" s="21"/>
      <c r="J93" s="21"/>
      <c r="K93" s="21"/>
      <c r="L93" s="21"/>
      <c r="M93" s="21"/>
      <c r="N93" s="21"/>
      <c r="O93" s="21"/>
      <c r="P93" s="21"/>
      <c r="Q93" s="21"/>
    </row>
    <row r="94" spans="1:17" ht="9" customHeight="1" x14ac:dyDescent="0.3">
      <c r="B94" s="7"/>
      <c r="D94" s="3"/>
      <c r="I94" s="1"/>
      <c r="Q94" s="10"/>
    </row>
    <row r="95" spans="1:17" x14ac:dyDescent="0.3">
      <c r="B95" s="7"/>
      <c r="D95" s="3"/>
      <c r="I95" s="1"/>
      <c r="Q95" s="10"/>
    </row>
    <row r="96" spans="1:17" x14ac:dyDescent="0.3">
      <c r="B96" s="7"/>
      <c r="D96" s="3"/>
      <c r="I96" s="1"/>
      <c r="Q96" s="10"/>
    </row>
    <row r="97" spans="2:17" x14ac:dyDescent="0.3">
      <c r="B97" s="7"/>
      <c r="D97" s="3"/>
      <c r="I97" s="1"/>
      <c r="Q97" s="10"/>
    </row>
    <row r="98" spans="2:17" x14ac:dyDescent="0.3">
      <c r="B98" s="7"/>
      <c r="D98" s="3"/>
      <c r="I98" s="10"/>
      <c r="Q98" s="10"/>
    </row>
    <row r="99" spans="2:17" ht="13.5" customHeight="1" x14ac:dyDescent="0.3">
      <c r="B99" s="36" t="s">
        <v>105</v>
      </c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</row>
    <row r="100" spans="2:17" ht="11.25" customHeight="1" x14ac:dyDescent="0.3">
      <c r="B100" s="37" t="s">
        <v>107</v>
      </c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2:17" x14ac:dyDescent="0.3">
      <c r="B101" s="37" t="s">
        <v>67</v>
      </c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spans="2:17" ht="8.25" customHeight="1" x14ac:dyDescent="0.3">
      <c r="B102" s="7"/>
      <c r="Q102" s="8"/>
    </row>
    <row r="104" spans="2:17" x14ac:dyDescent="0.3">
      <c r="Q104" s="10"/>
    </row>
    <row r="106" spans="2:17" x14ac:dyDescent="0.3">
      <c r="B106" s="12"/>
      <c r="C106" s="1"/>
      <c r="D106" s="1"/>
      <c r="E106" s="4"/>
      <c r="Q106" s="10"/>
    </row>
    <row r="107" spans="2:17" x14ac:dyDescent="0.3">
      <c r="B107" s="12"/>
      <c r="C107" s="1"/>
      <c r="D107" s="1"/>
      <c r="E107" s="5"/>
    </row>
    <row r="108" spans="2:17" x14ac:dyDescent="0.3">
      <c r="B108" s="12"/>
      <c r="C108" s="1"/>
      <c r="D108" s="1"/>
      <c r="E108" s="1"/>
    </row>
    <row r="109" spans="2:17" x14ac:dyDescent="0.3">
      <c r="B109" s="12"/>
      <c r="C109" s="1"/>
      <c r="D109" s="1"/>
      <c r="E109" s="1"/>
    </row>
    <row r="110" spans="2:17" x14ac:dyDescent="0.3">
      <c r="B110" s="12"/>
      <c r="C110" s="1"/>
      <c r="D110" s="1"/>
      <c r="E110" s="1"/>
    </row>
    <row r="111" spans="2:17" x14ac:dyDescent="0.3">
      <c r="B111" s="12"/>
      <c r="C111" s="1"/>
      <c r="D111" s="1"/>
      <c r="E111" s="1"/>
    </row>
  </sheetData>
  <mergeCells count="25"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B93:H93"/>
    <mergeCell ref="Q7:Q8"/>
    <mergeCell ref="N7:N8"/>
    <mergeCell ref="B1:Q1"/>
    <mergeCell ref="B2:Q2"/>
    <mergeCell ref="B3:Q3"/>
    <mergeCell ref="B4:Q4"/>
    <mergeCell ref="B5:Q5"/>
    <mergeCell ref="O7:O8"/>
    <mergeCell ref="P7:P8"/>
  </mergeCells>
  <pageMargins left="0.47244094488188981" right="0.27559055118110237" top="0.15748031496062992" bottom="0.19685039370078741" header="0.31496062992125984" footer="0.31496062992125984"/>
  <pageSetup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Betania Cordero Tiburcio</cp:lastModifiedBy>
  <cp:lastPrinted>2025-12-19T13:50:35Z</cp:lastPrinted>
  <dcterms:created xsi:type="dcterms:W3CDTF">2023-02-06T18:56:24Z</dcterms:created>
  <dcterms:modified xsi:type="dcterms:W3CDTF">2025-12-19T22:48:53Z</dcterms:modified>
</cp:coreProperties>
</file>