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ownloads\"/>
    </mc:Choice>
  </mc:AlternateContent>
  <xr:revisionPtr revIDLastSave="0" documentId="13_ncr:1_{6CA1F7A9-713F-46B7-94BB-376EF38DE63E}" xr6:coauthVersionLast="47" xr6:coauthVersionMax="47" xr10:uidLastSave="{00000000-0000-0000-0000-000000000000}"/>
  <bookViews>
    <workbookView xWindow="-120" yWindow="-120" windowWidth="20730" windowHeight="11160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gerardito" localSheetId="1">[1]Plantilla!$A$7:$C$43</definedName>
    <definedName name="gerardito">#REF!</definedName>
    <definedName name="_xlnm.Print_Area" localSheetId="1">'P2 Presupuesto Aprobado-EJEC.'!$B$1:$Q$102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9" l="1"/>
  <c r="D25" i="9"/>
  <c r="D24" i="9"/>
  <c r="D23" i="9"/>
  <c r="C25" i="9"/>
  <c r="C24" i="9"/>
  <c r="D26" i="9"/>
  <c r="L16" i="9"/>
  <c r="D16" i="9" l="1"/>
  <c r="K10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51" i="9"/>
  <c r="L35" i="9"/>
  <c r="L26" i="9"/>
  <c r="L10" i="9"/>
  <c r="K51" i="9"/>
  <c r="K35" i="9"/>
  <c r="K26" i="9"/>
  <c r="K16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3" i="9"/>
  <c r="A32" i="9"/>
  <c r="A31" i="9"/>
  <c r="A30" i="9"/>
  <c r="A29" i="9"/>
  <c r="A28" i="9"/>
  <c r="A26" i="9"/>
  <c r="A25" i="9"/>
  <c r="A24" i="9"/>
  <c r="A23" i="9"/>
  <c r="A22" i="9"/>
  <c r="A21" i="9"/>
  <c r="A20" i="9"/>
  <c r="A19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<sst xmlns="http://schemas.openxmlformats.org/spreadsheetml/2006/main" count="113" uniqueCount="110">
  <si>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</si>
  <si>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</si>
  <si>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</si>
  <si>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</si>
  <si>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</si>
  <si>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</si>
  <si>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</si>
  <si>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</si>
  <si>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</si>
  <si>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</si>
  <si>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</si>
  <si>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</si>
  <si>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</si>
  <si>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</si>
  <si>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</si>
  <si>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</si>
  <si>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</si>
  <si>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</si>
  <si>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</si>
  <si>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</si>
  <si>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</si>
  <si>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</si>
  <si>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</si>
  <si>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</si>
  <si>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</si>
  <si>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</si>
  <si>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</si>
  <si>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</si>
  <si>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</si>
  <si>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</si>
  <si>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</si>
  <si>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</si>
  <si>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</si>
  <si>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</si>
  <si>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</si>
  <si>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</si>
  <si>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</si>
  <si>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</si>
  <si>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</si>
  <si>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</si>
  <si>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</si>
  <si>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</si>
  <si>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</si>
  <si>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</si>
  <si>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</si>
  <si>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</si>
  <si>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</si>
  <si>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</si>
  <si>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</si>
  <si>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</si>
  <si>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</si>
  <si>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</si>
  <si>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</si>
  <si>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</si>
  <si>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</si>
  <si>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</si>
  <si>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</si>
  <si>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</si>
  <si>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</si>
  <si>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</si>
  <si>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</si>
  <si>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</si>
  <si>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</si>
  <si>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</si>
  <si>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</si>
  <si>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</si>
  <si>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</si>
  <si>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</si>
  <si>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</si>
  <si>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</si>
  <si>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</si>
  <si>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</si>
  <si>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</si>
  <si>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</si>
  <si>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</si>
  <si>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</si>
  <si>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</si>
  <si>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</si>
  <si>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</si>
  <si>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</si>
  <si>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</si>
  <si>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</si>
  <si>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</si>
  <si>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</si>
  <si>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</si>
  <si>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</si>
  <si>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</si>
  <si>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</si>
  <si>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</si>
  <si>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</si>
  <si>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</si>
  <si>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</si>
  <si>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</si>
  <si>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</si>
  <si>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</si>
  <si>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</si>
  <si>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</si>
  <si>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</si>
  <si>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</si>
  <si>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</si>
  <si>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</si>
  <si>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</si>
  <si>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</si>
  <si>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</si>
  <si>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</si>
  <si>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</si>
  <si>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</si>
  <si>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</si>
  <si>
    <t>Del 1 de Enero al 31 de Mayo 2026</t>
  </si>
  <si>
    <t>Fecha de Creación 03-06-2026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</si>
</sst>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4" fontId="8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4" fontId="9" fillId="4" borderId="1" xfId="1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" fontId="10" fillId="3" borderId="1" xfId="1" applyNumberFormat="1" applyFont="1" applyFill="1" applyBorder="1" applyAlignment="1">
      <alignment vertical="center"/>
    </xf>
    <xf numFmtId="4" fontId="9" fillId="0" borderId="1" xfId="1" applyNumberFormat="1" applyFont="1" applyFill="1" applyBorder="1" applyAlignment="1">
      <alignment vertical="center"/>
    </xf>
    <xf numFmtId="4" fontId="11" fillId="0" borderId="1" xfId="1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4" fontId="11" fillId="4" borderId="1" xfId="0" applyNumberFormat="1" applyFont="1" applyFill="1" applyBorder="1" applyAlignment="1">
      <alignment vertical="center"/>
    </xf>
    <xf numFmtId="4" fontId="11" fillId="4" borderId="1" xfId="1" applyNumberFormat="1" applyFont="1" applyFill="1" applyBorder="1" applyAlignment="1">
      <alignment vertical="center"/>
    </xf>
    <xf numFmtId="0" fontId="4" fillId="4" borderId="0" xfId="0" applyFont="1" applyFill="1"/>
    <xf numFmtId="4" fontId="8" fillId="4" borderId="1" xfId="1" applyNumberFormat="1" applyFont="1" applyFill="1" applyBorder="1" applyAlignment="1">
      <alignment vertical="center"/>
    </xf>
    <xf numFmtId="4" fontId="9" fillId="4" borderId="0" xfId="1" applyNumberFormat="1" applyFont="1" applyFill="1"/>
    <xf numFmtId="4" fontId="14" fillId="4" borderId="1" xfId="1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</cellXfs>
  <cellStyles count="7">
    <cellStyle name="Comma" xfId="1" builtinId="3"/>
    <cellStyle name="Comma 2" xfId="4" xr:uid="{1126F20C-792D-48FA-822E-8B961B0FDC56}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1732245553</c:v>
                </c:pt>
                <c:pt idx="1">
                  <c:v>1294314163</c:v>
                </c:pt>
                <c:pt idx="2">
                  <c:v>249110722</c:v>
                </c:pt>
                <c:pt idx="3">
                  <c:v>0</c:v>
                </c:pt>
                <c:pt idx="4">
                  <c:v>300000</c:v>
                </c:pt>
                <c:pt idx="5">
                  <c:v>188520668</c:v>
                </c:pt>
                <c:pt idx="6">
                  <c:v>715376412</c:v>
                </c:pt>
                <c:pt idx="7">
                  <c:v>34900000</c:v>
                </c:pt>
                <c:pt idx="8">
                  <c:v>25814400</c:v>
                </c:pt>
                <c:pt idx="9">
                  <c:v>6571782</c:v>
                </c:pt>
                <c:pt idx="10">
                  <c:v>16127828</c:v>
                </c:pt>
                <c:pt idx="11">
                  <c:v>131701284</c:v>
                </c:pt>
                <c:pt idx="12">
                  <c:v>42000000</c:v>
                </c:pt>
                <c:pt idx="13">
                  <c:v>77176443</c:v>
                </c:pt>
                <c:pt idx="14">
                  <c:v>336070159</c:v>
                </c:pt>
                <c:pt idx="15">
                  <c:v>45014516</c:v>
                </c:pt>
                <c:pt idx="16">
                  <c:v>248975760</c:v>
                </c:pt>
                <c:pt idx="17">
                  <c:v>120070717</c:v>
                </c:pt>
                <c:pt idx="18">
                  <c:v>15800946</c:v>
                </c:pt>
                <c:pt idx="19">
                  <c:v>18416052</c:v>
                </c:pt>
                <c:pt idx="20">
                  <c:v>1273380</c:v>
                </c:pt>
                <c:pt idx="21">
                  <c:v>2232947</c:v>
                </c:pt>
                <c:pt idx="22">
                  <c:v>1005196</c:v>
                </c:pt>
                <c:pt idx="23">
                  <c:v>32796861</c:v>
                </c:pt>
                <c:pt idx="24">
                  <c:v>57379661</c:v>
                </c:pt>
                <c:pt idx="25">
                  <c:v>180000000</c:v>
                </c:pt>
                <c:pt idx="26">
                  <c:v>177600000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2300000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133741194</c:v>
                </c:pt>
                <c:pt idx="42">
                  <c:v>94127876</c:v>
                </c:pt>
                <c:pt idx="43">
                  <c:v>9223948</c:v>
                </c:pt>
                <c:pt idx="44">
                  <c:v>623690</c:v>
                </c:pt>
                <c:pt idx="45">
                  <c:v>14782840</c:v>
                </c:pt>
                <c:pt idx="46">
                  <c:v>9576250</c:v>
                </c:pt>
                <c:pt idx="47">
                  <c:v>250000</c:v>
                </c:pt>
                <c:pt idx="48">
                  <c:v>0</c:v>
                </c:pt>
                <c:pt idx="49">
                  <c:v>5156590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3060338919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1775488681</c:v>
                </c:pt>
                <c:pt idx="1">
                  <c:v>1331806037</c:v>
                </c:pt>
                <c:pt idx="2">
                  <c:v>249110722</c:v>
                </c:pt>
                <c:pt idx="3">
                  <c:v>0</c:v>
                </c:pt>
                <c:pt idx="4">
                  <c:v>300000</c:v>
                </c:pt>
                <c:pt idx="5">
                  <c:v>194271922</c:v>
                </c:pt>
                <c:pt idx="6">
                  <c:v>672133284</c:v>
                </c:pt>
                <c:pt idx="7">
                  <c:v>34900000</c:v>
                </c:pt>
                <c:pt idx="8">
                  <c:v>25814400</c:v>
                </c:pt>
                <c:pt idx="9">
                  <c:v>6571782</c:v>
                </c:pt>
                <c:pt idx="10">
                  <c:v>16127828</c:v>
                </c:pt>
                <c:pt idx="11">
                  <c:v>131249028</c:v>
                </c:pt>
                <c:pt idx="12">
                  <c:v>42076933.079999998</c:v>
                </c:pt>
                <c:pt idx="13">
                  <c:v>77686237</c:v>
                </c:pt>
                <c:pt idx="14">
                  <c:v>293202353.92000002</c:v>
                </c:pt>
                <c:pt idx="15">
                  <c:v>44504722</c:v>
                </c:pt>
                <c:pt idx="16">
                  <c:v>248975760</c:v>
                </c:pt>
                <c:pt idx="17">
                  <c:v>120070717</c:v>
                </c:pt>
                <c:pt idx="18">
                  <c:v>15800946</c:v>
                </c:pt>
                <c:pt idx="19">
                  <c:v>18416052</c:v>
                </c:pt>
                <c:pt idx="20">
                  <c:v>1273380</c:v>
                </c:pt>
                <c:pt idx="21">
                  <c:v>2232947</c:v>
                </c:pt>
                <c:pt idx="22">
                  <c:v>1005196</c:v>
                </c:pt>
                <c:pt idx="23">
                  <c:v>32796861</c:v>
                </c:pt>
                <c:pt idx="24">
                  <c:v>57379661</c:v>
                </c:pt>
                <c:pt idx="25">
                  <c:v>180000000</c:v>
                </c:pt>
                <c:pt idx="26">
                  <c:v>177600000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2300000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133741194</c:v>
                </c:pt>
                <c:pt idx="42">
                  <c:v>82425876.349999994</c:v>
                </c:pt>
                <c:pt idx="43">
                  <c:v>4429715.0599999996</c:v>
                </c:pt>
                <c:pt idx="44">
                  <c:v>623690</c:v>
                </c:pt>
                <c:pt idx="45">
                  <c:v>14782840</c:v>
                </c:pt>
                <c:pt idx="46">
                  <c:v>28717253.16</c:v>
                </c:pt>
                <c:pt idx="47">
                  <c:v>0</c:v>
                </c:pt>
                <c:pt idx="48">
                  <c:v>0</c:v>
                </c:pt>
                <c:pt idx="49">
                  <c:v>2761819.43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3060338919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109832786.17999999</c:v>
                </c:pt>
                <c:pt idx="1">
                  <c:v>94210563.829999998</c:v>
                </c:pt>
                <c:pt idx="2">
                  <c:v>978847.66</c:v>
                </c:pt>
                <c:pt idx="3">
                  <c:v>0</c:v>
                </c:pt>
                <c:pt idx="4">
                  <c:v>0</c:v>
                </c:pt>
                <c:pt idx="5">
                  <c:v>14643374.689999999</c:v>
                </c:pt>
                <c:pt idx="6">
                  <c:v>10137125.870000001</c:v>
                </c:pt>
                <c:pt idx="7">
                  <c:v>2932433.96</c:v>
                </c:pt>
                <c:pt idx="8">
                  <c:v>434826.69</c:v>
                </c:pt>
                <c:pt idx="9">
                  <c:v>726680</c:v>
                </c:pt>
                <c:pt idx="10">
                  <c:v>139600</c:v>
                </c:pt>
                <c:pt idx="11">
                  <c:v>1567369.25</c:v>
                </c:pt>
                <c:pt idx="12">
                  <c:v>745321.22</c:v>
                </c:pt>
                <c:pt idx="13">
                  <c:v>656531.13</c:v>
                </c:pt>
                <c:pt idx="14">
                  <c:v>171147.37</c:v>
                </c:pt>
                <c:pt idx="15">
                  <c:v>2763216.25</c:v>
                </c:pt>
                <c:pt idx="16">
                  <c:v>4357540.82</c:v>
                </c:pt>
                <c:pt idx="17">
                  <c:v>2093681.35</c:v>
                </c:pt>
                <c:pt idx="18">
                  <c:v>1185003.5</c:v>
                </c:pt>
                <c:pt idx="19">
                  <c:v>171226.85</c:v>
                </c:pt>
                <c:pt idx="20">
                  <c:v>6500</c:v>
                </c:pt>
                <c:pt idx="21">
                  <c:v>0</c:v>
                </c:pt>
                <c:pt idx="22">
                  <c:v>27962.34</c:v>
                </c:pt>
                <c:pt idx="23">
                  <c:v>313533.94</c:v>
                </c:pt>
                <c:pt idx="24">
                  <c:v>559632.84</c:v>
                </c:pt>
                <c:pt idx="25">
                  <c:v>4465750</c:v>
                </c:pt>
                <c:pt idx="26">
                  <c:v>4465750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1011968</c:v>
                </c:pt>
                <c:pt idx="42">
                  <c:v>1011968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129805170.87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123536006.91</c:v>
                </c:pt>
                <c:pt idx="1">
                  <c:v>106268747.48999999</c:v>
                </c:pt>
                <c:pt idx="2">
                  <c:v>768001</c:v>
                </c:pt>
                <c:pt idx="3">
                  <c:v>0</c:v>
                </c:pt>
                <c:pt idx="4">
                  <c:v>0</c:v>
                </c:pt>
                <c:pt idx="5">
                  <c:v>16499258.42</c:v>
                </c:pt>
                <c:pt idx="6">
                  <c:v>13051827.050000001</c:v>
                </c:pt>
                <c:pt idx="7">
                  <c:v>272740.43</c:v>
                </c:pt>
                <c:pt idx="8">
                  <c:v>183642.93</c:v>
                </c:pt>
                <c:pt idx="9">
                  <c:v>27088</c:v>
                </c:pt>
                <c:pt idx="10">
                  <c:v>244800</c:v>
                </c:pt>
                <c:pt idx="11">
                  <c:v>253700</c:v>
                </c:pt>
                <c:pt idx="12">
                  <c:v>2022046.44</c:v>
                </c:pt>
                <c:pt idx="13">
                  <c:v>2625481.2200000002</c:v>
                </c:pt>
                <c:pt idx="14">
                  <c:v>5187206.28</c:v>
                </c:pt>
                <c:pt idx="15">
                  <c:v>2235121.75</c:v>
                </c:pt>
                <c:pt idx="16">
                  <c:v>15026908.259999998</c:v>
                </c:pt>
                <c:pt idx="17">
                  <c:v>7415075.1399999997</c:v>
                </c:pt>
                <c:pt idx="18">
                  <c:v>965908.67</c:v>
                </c:pt>
                <c:pt idx="19">
                  <c:v>211307.32</c:v>
                </c:pt>
                <c:pt idx="20">
                  <c:v>0</c:v>
                </c:pt>
                <c:pt idx="21">
                  <c:v>3280.37</c:v>
                </c:pt>
                <c:pt idx="22">
                  <c:v>10800</c:v>
                </c:pt>
                <c:pt idx="23">
                  <c:v>2574219.0499999998</c:v>
                </c:pt>
                <c:pt idx="24">
                  <c:v>3846317.71</c:v>
                </c:pt>
                <c:pt idx="25">
                  <c:v>23980500</c:v>
                </c:pt>
                <c:pt idx="26">
                  <c:v>23980500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893928.62000000011</c:v>
                </c:pt>
                <c:pt idx="42">
                  <c:v>443987.03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449941.59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4369964.37</c:v>
                </c:pt>
                <c:pt idx="52">
                  <c:v>4369964.37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180859135.21000001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142525821.38</c:v>
                </c:pt>
                <c:pt idx="1">
                  <c:v>122284110.33</c:v>
                </c:pt>
                <c:pt idx="2">
                  <c:v>1519292.44</c:v>
                </c:pt>
                <c:pt idx="3">
                  <c:v>0</c:v>
                </c:pt>
                <c:pt idx="4">
                  <c:v>0</c:v>
                </c:pt>
                <c:pt idx="5">
                  <c:v>18722418.609999999</c:v>
                </c:pt>
                <c:pt idx="6">
                  <c:v>19566064.280000001</c:v>
                </c:pt>
                <c:pt idx="7">
                  <c:v>4700394.6900000004</c:v>
                </c:pt>
                <c:pt idx="8">
                  <c:v>875610.15</c:v>
                </c:pt>
                <c:pt idx="9">
                  <c:v>547432.5</c:v>
                </c:pt>
                <c:pt idx="10">
                  <c:v>785932.42</c:v>
                </c:pt>
                <c:pt idx="11">
                  <c:v>2284040</c:v>
                </c:pt>
                <c:pt idx="12">
                  <c:v>3090865.63</c:v>
                </c:pt>
                <c:pt idx="13">
                  <c:v>1008044.33</c:v>
                </c:pt>
                <c:pt idx="14">
                  <c:v>4244372.03</c:v>
                </c:pt>
                <c:pt idx="15">
                  <c:v>2029372.53</c:v>
                </c:pt>
                <c:pt idx="16">
                  <c:v>10271771.209999999</c:v>
                </c:pt>
                <c:pt idx="17">
                  <c:v>4346246.99</c:v>
                </c:pt>
                <c:pt idx="18">
                  <c:v>357497.52</c:v>
                </c:pt>
                <c:pt idx="19">
                  <c:v>977783.64</c:v>
                </c:pt>
                <c:pt idx="20">
                  <c:v>0</c:v>
                </c:pt>
                <c:pt idx="21">
                  <c:v>0</c:v>
                </c:pt>
                <c:pt idx="22">
                  <c:v>55052.5</c:v>
                </c:pt>
                <c:pt idx="23">
                  <c:v>1194174.92</c:v>
                </c:pt>
                <c:pt idx="24">
                  <c:v>3341015.64</c:v>
                </c:pt>
                <c:pt idx="25">
                  <c:v>14238000</c:v>
                </c:pt>
                <c:pt idx="26">
                  <c:v>14238000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2846440.3899999997</c:v>
                </c:pt>
                <c:pt idx="42">
                  <c:v>1298046.6399999999</c:v>
                </c:pt>
                <c:pt idx="43">
                  <c:v>252921.25</c:v>
                </c:pt>
                <c:pt idx="44">
                  <c:v>0</c:v>
                </c:pt>
                <c:pt idx="45">
                  <c:v>0</c:v>
                </c:pt>
                <c:pt idx="46">
                  <c:v>1295472.5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189448097.25999999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113341550.16999999</c:v>
                </c:pt>
                <c:pt idx="1">
                  <c:v>97391006.489999995</c:v>
                </c:pt>
                <c:pt idx="2">
                  <c:v>790189</c:v>
                </c:pt>
                <c:pt idx="3">
                  <c:v>0</c:v>
                </c:pt>
                <c:pt idx="4">
                  <c:v>0</c:v>
                </c:pt>
                <c:pt idx="5">
                  <c:v>15160354.68</c:v>
                </c:pt>
                <c:pt idx="6">
                  <c:v>10360113.809999999</c:v>
                </c:pt>
                <c:pt idx="7">
                  <c:v>1797415.13</c:v>
                </c:pt>
                <c:pt idx="8">
                  <c:v>147259.99</c:v>
                </c:pt>
                <c:pt idx="9">
                  <c:v>1122255</c:v>
                </c:pt>
                <c:pt idx="10">
                  <c:v>634699.48</c:v>
                </c:pt>
                <c:pt idx="11">
                  <c:v>253700</c:v>
                </c:pt>
                <c:pt idx="12">
                  <c:v>1863475.7</c:v>
                </c:pt>
                <c:pt idx="13">
                  <c:v>669743.80000000005</c:v>
                </c:pt>
                <c:pt idx="14">
                  <c:v>1673244.66</c:v>
                </c:pt>
                <c:pt idx="15">
                  <c:v>2198320.0499999998</c:v>
                </c:pt>
                <c:pt idx="16">
                  <c:v>12694622.16</c:v>
                </c:pt>
                <c:pt idx="17">
                  <c:v>6447426.9199999999</c:v>
                </c:pt>
                <c:pt idx="18">
                  <c:v>16874</c:v>
                </c:pt>
                <c:pt idx="19">
                  <c:v>299533.94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3565821.31</c:v>
                </c:pt>
                <c:pt idx="24">
                  <c:v>2364965.9900000002</c:v>
                </c:pt>
                <c:pt idx="25">
                  <c:v>12528410</c:v>
                </c:pt>
                <c:pt idx="26">
                  <c:v>12528410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5380313.4799999995</c:v>
                </c:pt>
                <c:pt idx="42">
                  <c:v>1195600.79</c:v>
                </c:pt>
                <c:pt idx="43">
                  <c:v>1795866.88</c:v>
                </c:pt>
                <c:pt idx="44">
                  <c:v>0</c:v>
                </c:pt>
                <c:pt idx="45">
                  <c:v>0</c:v>
                </c:pt>
                <c:pt idx="46">
                  <c:v>2022373.39</c:v>
                </c:pt>
                <c:pt idx="47">
                  <c:v>366472.42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154305009.61999997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612436308.88999999</c:v>
                </c:pt>
                <c:pt idx="1">
                  <c:v>525658011.16999996</c:v>
                </c:pt>
                <c:pt idx="2">
                  <c:v>5413636.96</c:v>
                </c:pt>
                <c:pt idx="3">
                  <c:v>0</c:v>
                </c:pt>
                <c:pt idx="4">
                  <c:v>0</c:v>
                </c:pt>
                <c:pt idx="5">
                  <c:v>81364660.75999999</c:v>
                </c:pt>
                <c:pt idx="6">
                  <c:v>81060150.520000011</c:v>
                </c:pt>
                <c:pt idx="7">
                  <c:v>10721696.890000001</c:v>
                </c:pt>
                <c:pt idx="8">
                  <c:v>1910575.17</c:v>
                </c:pt>
                <c:pt idx="9">
                  <c:v>3114579.5</c:v>
                </c:pt>
                <c:pt idx="10">
                  <c:v>1805031.9</c:v>
                </c:pt>
                <c:pt idx="11">
                  <c:v>4500826.21</c:v>
                </c:pt>
                <c:pt idx="12">
                  <c:v>15150605.82</c:v>
                </c:pt>
                <c:pt idx="13">
                  <c:v>7754690.1799999997</c:v>
                </c:pt>
                <c:pt idx="14">
                  <c:v>25720978.75</c:v>
                </c:pt>
                <c:pt idx="15">
                  <c:v>10381166.100000001</c:v>
                </c:pt>
                <c:pt idx="16">
                  <c:v>58289984.679999992</c:v>
                </c:pt>
                <c:pt idx="17">
                  <c:v>27763887.350000001</c:v>
                </c:pt>
                <c:pt idx="18">
                  <c:v>3324143.69</c:v>
                </c:pt>
                <c:pt idx="19">
                  <c:v>2321035.25</c:v>
                </c:pt>
                <c:pt idx="20">
                  <c:v>6500</c:v>
                </c:pt>
                <c:pt idx="21">
                  <c:v>3280.37</c:v>
                </c:pt>
                <c:pt idx="22">
                  <c:v>163776.84999999998</c:v>
                </c:pt>
                <c:pt idx="23">
                  <c:v>8956403.5600000005</c:v>
                </c:pt>
                <c:pt idx="24">
                  <c:v>15750957.609999999</c:v>
                </c:pt>
                <c:pt idx="25">
                  <c:v>69411785</c:v>
                </c:pt>
                <c:pt idx="26">
                  <c:v>69411785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10435288.869999999</c:v>
                </c:pt>
                <c:pt idx="42">
                  <c:v>4101586.46</c:v>
                </c:pt>
                <c:pt idx="43">
                  <c:v>2048788.13</c:v>
                </c:pt>
                <c:pt idx="44">
                  <c:v>0</c:v>
                </c:pt>
                <c:pt idx="45">
                  <c:v>0</c:v>
                </c:pt>
                <c:pt idx="46">
                  <c:v>3918441.8600000003</c:v>
                </c:pt>
                <c:pt idx="47">
                  <c:v>366472.42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4369964.37</c:v>
                </c:pt>
                <c:pt idx="52">
                  <c:v>4369964.37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836003482.32999992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0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487363</xdr:colOff>
      <xdr:row>0</xdr:row>
      <xdr:rowOff>39264</xdr:rowOff>
    </xdr:from>
    <xdr:ext cx="962025" cy="909314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1663" y="39264"/>
          <a:ext cx="962025" cy="909314"/>
        </a:xfrm>
        <a:prstGeom prst="rect">
          <a:avLst/>
        </a:prstGeom>
      </xdr:spPr>
    </xdr:pic>
    <xdr:clientData/>
  </xdr:oneCellAnchor>
  <xdr:twoCellAnchor editAs="oneCell">
    <xdr:from>
      <xdr:col>1</xdr:col>
      <xdr:colOff>206985</xdr:colOff>
      <xdr:row>0</xdr:row>
      <xdr:rowOff>93418</xdr:rowOff>
    </xdr:from>
    <xdr:to>
      <xdr:col>1</xdr:col>
      <xdr:colOff>1771596</xdr:colOff>
      <xdr:row>5</xdr:row>
      <xdr:rowOff>116262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C17C4-B9C5-6924-825A-7184ED118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85" y="93418"/>
          <a:ext cx="1564611" cy="8165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sheetPr>
    <pageSetUpPr fitToPage="1"/>
  </sheetPr>
  <dimension ref="A1:Q111"/>
  <sheetViews>
    <sheetView showGridLines="0" tabSelected="1" view="pageBreakPreview" topLeftCell="B83" zoomScaleNormal="100" zoomScaleSheetLayoutView="100" workbookViewId="0">
      <selection activeCell="Q95" sqref="Q95"/>
    </sheetView>
  </sheetViews>
  <sheetFormatPr defaultColWidth="11.42578125" defaultRowHeight="12.75" x14ac:dyDescent="0.2"/>
  <cols>
    <col min="1" max="1" width="7" style="1" hidden="1" customWidth="1"/>
    <col min="2" max="2" width="37" style="11" customWidth="1"/>
    <col min="3" max="3" width="13.85546875" style="7" customWidth="1"/>
    <col min="4" max="4" width="14.5703125" style="7" customWidth="1"/>
    <col min="5" max="5" width="12.5703125" style="8" customWidth="1"/>
    <col min="6" max="6" width="11.7109375" style="7" customWidth="1"/>
    <col min="7" max="7" width="13.85546875" style="7" customWidth="1"/>
    <col min="8" max="8" width="12.42578125" style="7" customWidth="1"/>
    <col min="9" max="9" width="11.42578125" style="7" customWidth="1"/>
    <col min="10" max="10" width="4.5703125" style="7" hidden="1" customWidth="1"/>
    <col min="11" max="11" width="6.42578125" style="7" hidden="1" customWidth="1"/>
    <col min="12" max="12" width="7.28515625" style="7" hidden="1" customWidth="1"/>
    <col min="13" max="13" width="7.85546875" style="7" hidden="1" customWidth="1"/>
    <col min="14" max="14" width="6.5703125" style="7" hidden="1" customWidth="1"/>
    <col min="15" max="15" width="3.5703125" style="7" hidden="1" customWidth="1"/>
    <col min="16" max="16" width="2.28515625" style="7" hidden="1" customWidth="1"/>
    <col min="17" max="17" width="11.7109375" style="7" bestFit="1" customWidth="1"/>
    <col min="18" max="16384" width="11.42578125" style="1"/>
  </cols>
  <sheetData>
    <row r="1" spans="1:17" x14ac:dyDescent="0.2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x14ac:dyDescent="0.2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x14ac:dyDescent="0.2">
      <c r="B3" s="36" t="s">
        <v>108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x14ac:dyDescent="0.2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x14ac:dyDescent="0.2">
      <c r="B5" s="37" t="s">
        <v>2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20.25" customHeight="1" x14ac:dyDescent="0.2">
      <c r="B6" s="1"/>
      <c r="C6" s="2"/>
      <c r="G6" s="1" t="s">
        <v>109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25">
      <c r="B7" s="40" t="s">
        <v>68</v>
      </c>
      <c r="C7" s="41" t="s">
        <v>69</v>
      </c>
      <c r="D7" s="41" t="s">
        <v>70</v>
      </c>
      <c r="E7" s="41" t="s">
        <v>102</v>
      </c>
      <c r="F7" s="41" t="s">
        <v>103</v>
      </c>
      <c r="G7" s="41" t="s">
        <v>104</v>
      </c>
      <c r="H7" s="41" t="s">
        <v>4</v>
      </c>
      <c r="I7" s="33" t="s">
        <v>5</v>
      </c>
      <c r="J7" s="33" t="s">
        <v>6</v>
      </c>
      <c r="K7" s="33" t="s">
        <v>7</v>
      </c>
      <c r="L7" s="33" t="s">
        <v>72</v>
      </c>
      <c r="M7" s="33" t="s">
        <v>8</v>
      </c>
      <c r="N7" s="33" t="s">
        <v>9</v>
      </c>
      <c r="O7" s="33" t="s">
        <v>73</v>
      </c>
      <c r="P7" s="33" t="s">
        <v>10</v>
      </c>
      <c r="Q7" s="33" t="s">
        <v>3</v>
      </c>
    </row>
    <row r="8" spans="1:17" s="7" customFormat="1" x14ac:dyDescent="0.25">
      <c r="B8" s="40"/>
      <c r="C8" s="41"/>
      <c r="D8" s="41"/>
      <c r="E8" s="41" t="s">
        <v>71</v>
      </c>
      <c r="F8" s="41" t="s">
        <v>71</v>
      </c>
      <c r="G8" s="41" t="s">
        <v>4</v>
      </c>
      <c r="H8" s="41" t="s">
        <v>4</v>
      </c>
      <c r="I8" s="34"/>
      <c r="J8" s="34"/>
      <c r="K8" s="34"/>
      <c r="L8" s="34"/>
      <c r="M8" s="34"/>
      <c r="N8" s="34"/>
      <c r="O8" s="34"/>
      <c r="P8" s="34"/>
      <c r="Q8" s="34"/>
    </row>
    <row r="9" spans="1:17" ht="14.25" customHeight="1" x14ac:dyDescent="0.2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4.25" customHeight="1" x14ac:dyDescent="0.2">
      <c r="A10" s="1" t="str">
        <f t="shared" ref="A10:A73" si="0">+TRIM(MID(B10,1,FIND("-",B10,1)-1))</f>
        <v>2.1</v>
      </c>
      <c r="B10" s="13" t="s">
        <v>12</v>
      </c>
      <c r="C10" s="14">
        <f>SUM(C11:C15)</f>
        <v>1732245553</v>
      </c>
      <c r="D10" s="14">
        <f>SUM(D11:D15)</f>
        <v>1775488681</v>
      </c>
      <c r="E10" s="14">
        <f t="shared" ref="E10:I10" si="1">SUM(E11:E15)</f>
        <v>109832786.17999999</v>
      </c>
      <c r="F10" s="14">
        <f t="shared" si="1"/>
        <v>123536006.91</v>
      </c>
      <c r="G10" s="14">
        <f t="shared" si="1"/>
        <v>142525821.38</v>
      </c>
      <c r="H10" s="14">
        <f t="shared" si="1"/>
        <v>123200144.25</v>
      </c>
      <c r="I10" s="14">
        <f t="shared" si="1"/>
        <v>113341550.16999999</v>
      </c>
      <c r="J10" s="14">
        <f t="shared" ref="J10:O10" si="2">SUM(J11:J15)</f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ref="P10" si="3">SUM(P11:P15)</f>
        <v>0</v>
      </c>
      <c r="Q10" s="14">
        <f t="shared" ref="Q10:Q60" si="4">SUM(E10:P10)</f>
        <v>612436308.88999999</v>
      </c>
    </row>
    <row r="11" spans="1:17" ht="14.25" customHeight="1" x14ac:dyDescent="0.2">
      <c r="A11" s="1" t="str">
        <f t="shared" si="0"/>
        <v>2.1.1</v>
      </c>
      <c r="B11" s="15" t="s">
        <v>13</v>
      </c>
      <c r="C11" s="21">
        <v>1294314163</v>
      </c>
      <c r="D11" s="22">
        <v>1331806037</v>
      </c>
      <c r="E11" s="16">
        <v>94210563.829999998</v>
      </c>
      <c r="F11" s="16">
        <v>106268747.48999999</v>
      </c>
      <c r="G11" s="16">
        <v>122284110.33</v>
      </c>
      <c r="H11" s="17">
        <v>105503583.03</v>
      </c>
      <c r="I11" s="17">
        <v>97391006.489999995</v>
      </c>
      <c r="J11" s="17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4">
        <f t="shared" si="4"/>
        <v>525658011.16999996</v>
      </c>
    </row>
    <row r="12" spans="1:17" ht="14.25" customHeight="1" x14ac:dyDescent="0.2">
      <c r="A12" s="1" t="str">
        <f t="shared" si="0"/>
        <v>2.1.2</v>
      </c>
      <c r="B12" s="15" t="s">
        <v>14</v>
      </c>
      <c r="C12" s="21">
        <v>249110722</v>
      </c>
      <c r="D12" s="22">
        <v>249110722</v>
      </c>
      <c r="E12" s="16">
        <v>978847.66</v>
      </c>
      <c r="F12" s="16">
        <v>768001</v>
      </c>
      <c r="G12" s="16">
        <v>1519292.44</v>
      </c>
      <c r="H12" s="17">
        <v>1357306.86</v>
      </c>
      <c r="I12" s="17">
        <v>790189</v>
      </c>
      <c r="J12" s="17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4">
        <f t="shared" si="4"/>
        <v>5413636.96</v>
      </c>
    </row>
    <row r="13" spans="1:17" ht="14.25" customHeight="1" x14ac:dyDescent="0.2">
      <c r="A13" s="1" t="str">
        <f t="shared" si="0"/>
        <v>2.1.3</v>
      </c>
      <c r="B13" s="15" t="s">
        <v>15</v>
      </c>
      <c r="C13" s="21">
        <v>0</v>
      </c>
      <c r="D13" s="22">
        <v>0</v>
      </c>
      <c r="E13" s="16">
        <v>0</v>
      </c>
      <c r="F13" s="16">
        <v>0</v>
      </c>
      <c r="G13" s="16">
        <v>0</v>
      </c>
      <c r="H13" s="17">
        <v>0</v>
      </c>
      <c r="I13" s="17">
        <v>0</v>
      </c>
      <c r="J13" s="17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ht="14.25" customHeight="1" x14ac:dyDescent="0.2">
      <c r="A14" s="1" t="str">
        <f t="shared" si="0"/>
        <v>2.1.4</v>
      </c>
      <c r="B14" s="15" t="s">
        <v>16</v>
      </c>
      <c r="C14" s="21">
        <v>300000</v>
      </c>
      <c r="D14" s="22">
        <v>300000</v>
      </c>
      <c r="E14" s="16">
        <v>0</v>
      </c>
      <c r="F14" s="16">
        <v>0</v>
      </c>
      <c r="G14" s="16">
        <v>0</v>
      </c>
      <c r="H14" s="17">
        <v>0</v>
      </c>
      <c r="I14" s="17">
        <v>0</v>
      </c>
      <c r="J14" s="17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0</v>
      </c>
    </row>
    <row r="15" spans="1:17" ht="14.25" customHeight="1" x14ac:dyDescent="0.2">
      <c r="A15" s="1" t="str">
        <f t="shared" si="0"/>
        <v>2.1.5</v>
      </c>
      <c r="B15" s="15" t="s">
        <v>74</v>
      </c>
      <c r="C15" s="21">
        <v>188520668</v>
      </c>
      <c r="D15" s="22">
        <v>194271922</v>
      </c>
      <c r="E15" s="16">
        <v>14643374.689999999</v>
      </c>
      <c r="F15" s="16">
        <v>16499258.42</v>
      </c>
      <c r="G15" s="16">
        <v>18722418.609999999</v>
      </c>
      <c r="H15" s="17">
        <v>16339254.359999999</v>
      </c>
      <c r="I15" s="17">
        <v>15160354.68</v>
      </c>
      <c r="J15" s="17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4">
        <f t="shared" si="4"/>
        <v>81364660.75999999</v>
      </c>
    </row>
    <row r="16" spans="1:17" ht="14.25" customHeight="1" x14ac:dyDescent="0.2">
      <c r="A16" s="1" t="str">
        <f t="shared" si="0"/>
        <v>2.2</v>
      </c>
      <c r="B16" s="13" t="s">
        <v>17</v>
      </c>
      <c r="C16" s="14">
        <f>SUM(C17:C25)</f>
        <v>715376412</v>
      </c>
      <c r="D16" s="14">
        <f>SUM(D17:D25)</f>
        <v>672133284</v>
      </c>
      <c r="E16" s="14">
        <f t="shared" ref="E16:J16" si="5">SUM(E17:E25)</f>
        <v>10137125.870000001</v>
      </c>
      <c r="F16" s="14">
        <f t="shared" si="5"/>
        <v>13051827.050000001</v>
      </c>
      <c r="G16" s="14">
        <f t="shared" si="5"/>
        <v>19566064.280000001</v>
      </c>
      <c r="H16" s="30">
        <f t="shared" si="5"/>
        <v>27945019.510000002</v>
      </c>
      <c r="I16" s="30">
        <f t="shared" si="5"/>
        <v>10360113.809999999</v>
      </c>
      <c r="J16" s="30">
        <f t="shared" si="5"/>
        <v>0</v>
      </c>
      <c r="K16" s="14">
        <f t="shared" ref="K16:M16" si="6">SUM(K17:K25)</f>
        <v>0</v>
      </c>
      <c r="L16" s="14">
        <f t="shared" si="6"/>
        <v>0</v>
      </c>
      <c r="M16" s="14">
        <f t="shared" si="6"/>
        <v>0</v>
      </c>
      <c r="N16" s="14">
        <f t="shared" ref="N16:O16" si="7">SUM(N17:N25)</f>
        <v>0</v>
      </c>
      <c r="O16" s="14">
        <f t="shared" si="7"/>
        <v>0</v>
      </c>
      <c r="P16" s="14">
        <f t="shared" ref="P16" si="8">SUM(P17:P25)</f>
        <v>0</v>
      </c>
      <c r="Q16" s="14">
        <f t="shared" si="4"/>
        <v>81060150.520000011</v>
      </c>
    </row>
    <row r="17" spans="1:17" s="29" customFormat="1" ht="14.25" customHeight="1" x14ac:dyDescent="0.2">
      <c r="A17" s="29" t="str">
        <f t="shared" si="0"/>
        <v>2.2.1</v>
      </c>
      <c r="B17" s="26" t="s">
        <v>18</v>
      </c>
      <c r="C17" s="28">
        <v>34900000</v>
      </c>
      <c r="D17" s="27">
        <v>34900000</v>
      </c>
      <c r="E17" s="17">
        <v>2932433.96</v>
      </c>
      <c r="F17" s="17">
        <v>272740.43</v>
      </c>
      <c r="G17" s="17">
        <v>4700394.6900000004</v>
      </c>
      <c r="H17" s="17">
        <v>1018712.68</v>
      </c>
      <c r="I17" s="17">
        <v>1797415.13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30">
        <f t="shared" si="4"/>
        <v>10721696.890000001</v>
      </c>
    </row>
    <row r="18" spans="1:17" ht="14.25" customHeight="1" x14ac:dyDescent="0.2">
      <c r="A18" s="5">
        <v>147259.99</v>
      </c>
      <c r="B18" s="15" t="s">
        <v>19</v>
      </c>
      <c r="C18" s="21">
        <v>25814400</v>
      </c>
      <c r="D18" s="21">
        <v>25814400</v>
      </c>
      <c r="E18" s="16">
        <v>434826.69</v>
      </c>
      <c r="F18" s="16">
        <v>183642.93</v>
      </c>
      <c r="G18" s="16">
        <v>875610.15</v>
      </c>
      <c r="H18" s="17">
        <v>269235.40999999997</v>
      </c>
      <c r="I18" s="17">
        <v>147259.99</v>
      </c>
      <c r="J18" s="17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4">
        <f t="shared" si="4"/>
        <v>1910575.17</v>
      </c>
    </row>
    <row r="19" spans="1:17" ht="14.25" customHeight="1" x14ac:dyDescent="0.2">
      <c r="A19" s="1" t="str">
        <f t="shared" si="0"/>
        <v>2.2.3</v>
      </c>
      <c r="B19" s="15" t="s">
        <v>20</v>
      </c>
      <c r="C19" s="21">
        <v>6571782</v>
      </c>
      <c r="D19" s="22">
        <v>6571782</v>
      </c>
      <c r="E19" s="16">
        <v>726680</v>
      </c>
      <c r="F19" s="16">
        <v>27088</v>
      </c>
      <c r="G19" s="16">
        <v>547432.5</v>
      </c>
      <c r="H19" s="17">
        <v>691124</v>
      </c>
      <c r="I19" s="17">
        <v>1122255</v>
      </c>
      <c r="J19" s="17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4">
        <f t="shared" si="4"/>
        <v>3114579.5</v>
      </c>
    </row>
    <row r="20" spans="1:17" ht="14.25" customHeight="1" x14ac:dyDescent="0.2">
      <c r="A20" s="1" t="str">
        <f t="shared" si="0"/>
        <v>2.2.4</v>
      </c>
      <c r="B20" s="15" t="s">
        <v>21</v>
      </c>
      <c r="C20" s="21">
        <v>16127828</v>
      </c>
      <c r="D20" s="27">
        <v>16127828</v>
      </c>
      <c r="E20" s="16">
        <v>139600</v>
      </c>
      <c r="F20" s="16">
        <v>244800</v>
      </c>
      <c r="G20" s="16">
        <v>785932.42</v>
      </c>
      <c r="H20" s="17">
        <v>0</v>
      </c>
      <c r="I20" s="17">
        <v>634699.48</v>
      </c>
      <c r="J20" s="17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4">
        <f t="shared" si="4"/>
        <v>1805031.9</v>
      </c>
    </row>
    <row r="21" spans="1:17" ht="14.25" customHeight="1" x14ac:dyDescent="0.2">
      <c r="A21" s="1" t="str">
        <f t="shared" si="0"/>
        <v>2.2.5</v>
      </c>
      <c r="B21" s="15" t="s">
        <v>22</v>
      </c>
      <c r="C21" s="21">
        <v>131701284</v>
      </c>
      <c r="D21" s="28">
        <v>131249028</v>
      </c>
      <c r="E21" s="16">
        <v>1567369.25</v>
      </c>
      <c r="F21" s="16">
        <v>253700</v>
      </c>
      <c r="G21" s="16">
        <v>2284040</v>
      </c>
      <c r="H21" s="17">
        <v>142016.95999999999</v>
      </c>
      <c r="I21" s="17">
        <v>253700</v>
      </c>
      <c r="J21" s="17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4">
        <f t="shared" si="4"/>
        <v>4500826.21</v>
      </c>
    </row>
    <row r="22" spans="1:17" ht="14.25" customHeight="1" x14ac:dyDescent="0.2">
      <c r="A22" s="1" t="str">
        <f t="shared" si="0"/>
        <v>2.2.6</v>
      </c>
      <c r="B22" s="15" t="s">
        <v>23</v>
      </c>
      <c r="C22" s="21">
        <v>42000000</v>
      </c>
      <c r="D22" s="22">
        <v>42076933.079999998</v>
      </c>
      <c r="E22" s="16">
        <v>745321.22</v>
      </c>
      <c r="F22" s="16">
        <v>2022046.44</v>
      </c>
      <c r="G22" s="16">
        <v>3090865.63</v>
      </c>
      <c r="H22" s="17">
        <v>7428896.8300000001</v>
      </c>
      <c r="I22" s="17">
        <v>1863475.7</v>
      </c>
      <c r="J22" s="17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4">
        <f t="shared" si="4"/>
        <v>15150605.82</v>
      </c>
    </row>
    <row r="23" spans="1:17" ht="22.5" x14ac:dyDescent="0.2">
      <c r="A23" s="1" t="str">
        <f t="shared" si="0"/>
        <v>2.2.7</v>
      </c>
      <c r="B23" s="15" t="s">
        <v>24</v>
      </c>
      <c r="C23" s="21">
        <v>77176443</v>
      </c>
      <c r="D23" s="21">
        <f>77176443+509794</f>
        <v>77686237</v>
      </c>
      <c r="E23" s="16">
        <v>656531.13</v>
      </c>
      <c r="F23" s="16">
        <v>2625481.2200000002</v>
      </c>
      <c r="G23" s="16">
        <v>1008044.33</v>
      </c>
      <c r="H23" s="17">
        <v>2794889.7</v>
      </c>
      <c r="I23" s="17">
        <v>669743.80000000005</v>
      </c>
      <c r="J23" s="17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4">
        <f t="shared" si="4"/>
        <v>7754690.1799999997</v>
      </c>
    </row>
    <row r="24" spans="1:17" ht="22.5" x14ac:dyDescent="0.2">
      <c r="A24" s="1" t="str">
        <f t="shared" si="0"/>
        <v>2.2.8</v>
      </c>
      <c r="B24" s="15" t="s">
        <v>25</v>
      </c>
      <c r="C24" s="23">
        <f>334070159+2000000</f>
        <v>336070159</v>
      </c>
      <c r="D24" s="22">
        <f>291202353.92+2000000</f>
        <v>293202353.92000002</v>
      </c>
      <c r="E24" s="16">
        <v>171147.37</v>
      </c>
      <c r="F24" s="16">
        <v>5187206.28</v>
      </c>
      <c r="G24" s="16">
        <v>4244372.03</v>
      </c>
      <c r="H24" s="17">
        <v>14445008.41</v>
      </c>
      <c r="I24" s="17">
        <v>1673244.66</v>
      </c>
      <c r="J24" s="17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4">
        <f t="shared" si="4"/>
        <v>25720978.75</v>
      </c>
    </row>
    <row r="25" spans="1:17" ht="14.25" customHeight="1" x14ac:dyDescent="0.2">
      <c r="A25" s="1" t="str">
        <f t="shared" si="0"/>
        <v>2.2.9</v>
      </c>
      <c r="B25" s="15" t="s">
        <v>26</v>
      </c>
      <c r="C25" s="21">
        <f>41014516+4000000</f>
        <v>45014516</v>
      </c>
      <c r="D25" s="21">
        <f>41014516+3490206</f>
        <v>44504722</v>
      </c>
      <c r="E25" s="16">
        <v>2763216.25</v>
      </c>
      <c r="F25" s="16">
        <v>2235121.75</v>
      </c>
      <c r="G25" s="16">
        <v>2029372.53</v>
      </c>
      <c r="H25" s="17">
        <v>1155135.52</v>
      </c>
      <c r="I25" s="17">
        <v>2198320.0499999998</v>
      </c>
      <c r="J25" s="17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4">
        <f t="shared" si="4"/>
        <v>10381166.100000001</v>
      </c>
    </row>
    <row r="26" spans="1:17" ht="14.25" customHeight="1" x14ac:dyDescent="0.2">
      <c r="A26" s="1" t="str">
        <f t="shared" si="0"/>
        <v>2.3</v>
      </c>
      <c r="B26" s="13" t="s">
        <v>27</v>
      </c>
      <c r="C26" s="14">
        <f t="shared" ref="C26:J26" si="9">SUM(C27:C34)</f>
        <v>248975760</v>
      </c>
      <c r="D26" s="14">
        <f t="shared" si="9"/>
        <v>248975760</v>
      </c>
      <c r="E26" s="14">
        <f t="shared" si="9"/>
        <v>4357540.82</v>
      </c>
      <c r="F26" s="14">
        <f t="shared" si="9"/>
        <v>15026908.259999998</v>
      </c>
      <c r="G26" s="14">
        <f t="shared" si="9"/>
        <v>10271771.209999999</v>
      </c>
      <c r="H26" s="30">
        <f t="shared" si="9"/>
        <v>15939142.229999999</v>
      </c>
      <c r="I26" s="30">
        <f t="shared" si="9"/>
        <v>12694622.16</v>
      </c>
      <c r="J26" s="30">
        <f t="shared" si="9"/>
        <v>0</v>
      </c>
      <c r="K26" s="14">
        <f t="shared" ref="K26:M26" si="10">SUM(K27:K34)</f>
        <v>0</v>
      </c>
      <c r="L26" s="14">
        <f t="shared" si="10"/>
        <v>0</v>
      </c>
      <c r="M26" s="14">
        <f t="shared" si="10"/>
        <v>0</v>
      </c>
      <c r="N26" s="14">
        <f t="shared" ref="N26:O26" si="11">SUM(N27:N34)</f>
        <v>0</v>
      </c>
      <c r="O26" s="14">
        <f t="shared" si="11"/>
        <v>0</v>
      </c>
      <c r="P26" s="14">
        <f t="shared" ref="P26" si="12">SUM(P27:P34)</f>
        <v>0</v>
      </c>
      <c r="Q26" s="14">
        <f t="shared" si="4"/>
        <v>58289984.679999992</v>
      </c>
    </row>
    <row r="27" spans="1:17" ht="14.25" customHeight="1" x14ac:dyDescent="0.2">
      <c r="A27" s="5">
        <v>7461456.9500000002</v>
      </c>
      <c r="B27" s="15" t="s">
        <v>28</v>
      </c>
      <c r="C27" s="21">
        <v>120070717</v>
      </c>
      <c r="D27" s="28">
        <v>120070717</v>
      </c>
      <c r="E27" s="16">
        <v>2093681.35</v>
      </c>
      <c r="F27" s="16">
        <v>7415075.1399999997</v>
      </c>
      <c r="G27" s="16">
        <v>4346246.99</v>
      </c>
      <c r="H27" s="17">
        <v>7461456.9500000002</v>
      </c>
      <c r="I27" s="17">
        <v>6447426.9199999999</v>
      </c>
      <c r="J27" s="17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4">
        <f t="shared" si="4"/>
        <v>27763887.350000001</v>
      </c>
    </row>
    <row r="28" spans="1:17" ht="14.25" customHeight="1" x14ac:dyDescent="0.2">
      <c r="A28" s="1" t="str">
        <f t="shared" si="0"/>
        <v>2.3.2</v>
      </c>
      <c r="B28" s="15" t="s">
        <v>29</v>
      </c>
      <c r="C28" s="21">
        <v>15800946</v>
      </c>
      <c r="D28" s="21">
        <v>15800946</v>
      </c>
      <c r="E28" s="16">
        <v>1185003.5</v>
      </c>
      <c r="F28" s="16">
        <v>965908.67</v>
      </c>
      <c r="G28" s="16">
        <v>357497.52</v>
      </c>
      <c r="H28" s="17">
        <v>798860</v>
      </c>
      <c r="I28" s="17">
        <v>16874</v>
      </c>
      <c r="J28" s="17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4">
        <f t="shared" si="4"/>
        <v>3324143.69</v>
      </c>
    </row>
    <row r="29" spans="1:17" ht="14.25" customHeight="1" x14ac:dyDescent="0.2">
      <c r="A29" s="1" t="str">
        <f t="shared" si="0"/>
        <v>2.3.3</v>
      </c>
      <c r="B29" s="15" t="s">
        <v>30</v>
      </c>
      <c r="C29" s="21">
        <v>18416052</v>
      </c>
      <c r="D29" s="28">
        <v>18416052</v>
      </c>
      <c r="E29" s="16">
        <v>171226.85</v>
      </c>
      <c r="F29" s="16">
        <v>211307.32</v>
      </c>
      <c r="G29" s="16">
        <v>977783.64</v>
      </c>
      <c r="H29" s="17">
        <v>661183.5</v>
      </c>
      <c r="I29" s="17">
        <v>299533.94</v>
      </c>
      <c r="J29" s="17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4">
        <f t="shared" si="4"/>
        <v>2321035.25</v>
      </c>
    </row>
    <row r="30" spans="1:17" ht="14.25" customHeight="1" x14ac:dyDescent="0.2">
      <c r="A30" s="1" t="str">
        <f t="shared" si="0"/>
        <v>2.3.4</v>
      </c>
      <c r="B30" s="15" t="s">
        <v>31</v>
      </c>
      <c r="C30" s="21">
        <v>1273380</v>
      </c>
      <c r="D30" s="21">
        <v>1273380</v>
      </c>
      <c r="E30" s="16">
        <v>6500</v>
      </c>
      <c r="F30" s="16">
        <v>0</v>
      </c>
      <c r="G30" s="16">
        <v>0</v>
      </c>
      <c r="H30" s="17">
        <v>0</v>
      </c>
      <c r="I30" s="17">
        <v>0</v>
      </c>
      <c r="J30" s="17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4">
        <f t="shared" si="4"/>
        <v>6500</v>
      </c>
    </row>
    <row r="31" spans="1:17" ht="14.25" customHeight="1" x14ac:dyDescent="0.2">
      <c r="A31" s="1" t="str">
        <f t="shared" si="0"/>
        <v>2.3.5</v>
      </c>
      <c r="B31" s="26" t="s">
        <v>32</v>
      </c>
      <c r="C31" s="21">
        <v>2232947</v>
      </c>
      <c r="D31" s="22">
        <v>2232947</v>
      </c>
      <c r="E31" s="16">
        <v>0</v>
      </c>
      <c r="F31" s="16">
        <v>3280.37</v>
      </c>
      <c r="G31" s="16">
        <v>0</v>
      </c>
      <c r="H31" s="17">
        <v>0</v>
      </c>
      <c r="I31" s="17">
        <v>0</v>
      </c>
      <c r="J31" s="17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4">
        <f t="shared" si="4"/>
        <v>3280.37</v>
      </c>
    </row>
    <row r="32" spans="1:17" ht="22.5" x14ac:dyDescent="0.2">
      <c r="A32" s="1" t="str">
        <f t="shared" si="0"/>
        <v>2.3.6</v>
      </c>
      <c r="B32" s="15" t="s">
        <v>33</v>
      </c>
      <c r="C32" s="21">
        <v>1005196</v>
      </c>
      <c r="D32" s="22">
        <v>1005196</v>
      </c>
      <c r="E32" s="16">
        <v>27962.34</v>
      </c>
      <c r="F32" s="16">
        <v>10800</v>
      </c>
      <c r="G32" s="16">
        <v>55052.5</v>
      </c>
      <c r="H32" s="17">
        <v>69962.009999999995</v>
      </c>
      <c r="I32" s="31">
        <v>0</v>
      </c>
      <c r="J32" s="17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4">
        <f t="shared" si="4"/>
        <v>163776.84999999998</v>
      </c>
    </row>
    <row r="33" spans="1:17" ht="22.5" x14ac:dyDescent="0.2">
      <c r="A33" s="1" t="str">
        <f t="shared" si="0"/>
        <v>2.3.7</v>
      </c>
      <c r="B33" s="15" t="s">
        <v>34</v>
      </c>
      <c r="C33" s="21">
        <v>32796861</v>
      </c>
      <c r="D33" s="22">
        <v>32796861</v>
      </c>
      <c r="E33" s="16">
        <v>313533.94</v>
      </c>
      <c r="F33" s="16">
        <v>2574219.0499999998</v>
      </c>
      <c r="G33" s="16">
        <v>1194174.92</v>
      </c>
      <c r="H33" s="17">
        <v>1308654.3400000001</v>
      </c>
      <c r="I33" s="17">
        <v>3565821.31</v>
      </c>
      <c r="J33" s="17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4">
        <f t="shared" si="4"/>
        <v>8956403.5600000005</v>
      </c>
    </row>
    <row r="34" spans="1:17" ht="14.25" customHeight="1" x14ac:dyDescent="0.2">
      <c r="A34" s="1" t="str">
        <f t="shared" si="0"/>
        <v>2.3.9</v>
      </c>
      <c r="B34" s="15" t="s">
        <v>35</v>
      </c>
      <c r="C34" s="21">
        <v>57379661</v>
      </c>
      <c r="D34" s="22">
        <v>57379661</v>
      </c>
      <c r="E34" s="16">
        <v>559632.84</v>
      </c>
      <c r="F34" s="16">
        <v>3846317.71</v>
      </c>
      <c r="G34" s="16">
        <v>3341015.64</v>
      </c>
      <c r="H34" s="17">
        <v>5639025.4299999997</v>
      </c>
      <c r="I34" s="17">
        <v>2364965.9900000002</v>
      </c>
      <c r="J34" s="17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4">
        <f t="shared" si="4"/>
        <v>15750957.609999999</v>
      </c>
    </row>
    <row r="35" spans="1:17" ht="14.25" customHeight="1" x14ac:dyDescent="0.2">
      <c r="A35" s="1" t="str">
        <f t="shared" si="0"/>
        <v>2.4</v>
      </c>
      <c r="B35" s="13" t="s">
        <v>36</v>
      </c>
      <c r="C35" s="14">
        <f t="shared" ref="C35:J35" si="13">SUM(C36:C43)</f>
        <v>180000000</v>
      </c>
      <c r="D35" s="14">
        <f t="shared" si="13"/>
        <v>180000000</v>
      </c>
      <c r="E35" s="14">
        <f t="shared" si="13"/>
        <v>4465750</v>
      </c>
      <c r="F35" s="14">
        <f t="shared" si="13"/>
        <v>23980500</v>
      </c>
      <c r="G35" s="14">
        <f t="shared" si="13"/>
        <v>14238000</v>
      </c>
      <c r="H35" s="30">
        <f t="shared" si="13"/>
        <v>14199125</v>
      </c>
      <c r="I35" s="30">
        <f t="shared" si="13"/>
        <v>12528410</v>
      </c>
      <c r="J35" s="30">
        <f t="shared" si="13"/>
        <v>0</v>
      </c>
      <c r="K35" s="14">
        <f t="shared" ref="K35:M35" si="14">SUM(K36:K43)</f>
        <v>0</v>
      </c>
      <c r="L35" s="14">
        <f t="shared" si="14"/>
        <v>0</v>
      </c>
      <c r="M35" s="14">
        <f t="shared" si="14"/>
        <v>0</v>
      </c>
      <c r="N35" s="14">
        <f t="shared" ref="N35:O35" si="15">SUM(N36:N43)</f>
        <v>0</v>
      </c>
      <c r="O35" s="14">
        <f t="shared" si="15"/>
        <v>0</v>
      </c>
      <c r="P35" s="14">
        <f t="shared" ref="P35" si="16">SUM(P36:P43)</f>
        <v>0</v>
      </c>
      <c r="Q35" s="14">
        <f t="shared" si="4"/>
        <v>69411785</v>
      </c>
    </row>
    <row r="36" spans="1:17" ht="22.5" x14ac:dyDescent="0.2">
      <c r="A36" s="1" t="str">
        <f t="shared" si="0"/>
        <v>2.4.1</v>
      </c>
      <c r="B36" s="15" t="s">
        <v>75</v>
      </c>
      <c r="C36" s="21">
        <v>177600000</v>
      </c>
      <c r="D36" s="22">
        <v>177600000</v>
      </c>
      <c r="E36" s="16">
        <v>4465750</v>
      </c>
      <c r="F36" s="16">
        <v>23980500</v>
      </c>
      <c r="G36" s="16">
        <v>14238000</v>
      </c>
      <c r="H36" s="17">
        <v>14199125</v>
      </c>
      <c r="I36" s="17">
        <v>12528410</v>
      </c>
      <c r="J36" s="17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4">
        <f t="shared" si="4"/>
        <v>69411785</v>
      </c>
    </row>
    <row r="37" spans="1:17" ht="22.5" x14ac:dyDescent="0.2">
      <c r="A37" s="1" t="str">
        <f t="shared" si="0"/>
        <v>2.4.2</v>
      </c>
      <c r="B37" s="15" t="s">
        <v>76</v>
      </c>
      <c r="C37" s="16">
        <v>100000</v>
      </c>
      <c r="D37" s="16">
        <v>100000</v>
      </c>
      <c r="E37" s="16">
        <v>0</v>
      </c>
      <c r="F37" s="16">
        <v>0</v>
      </c>
      <c r="G37" s="16">
        <v>0</v>
      </c>
      <c r="H37" s="17">
        <v>0</v>
      </c>
      <c r="I37" s="17">
        <v>0</v>
      </c>
      <c r="J37" s="17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0</v>
      </c>
    </row>
    <row r="38" spans="1:17" ht="22.5" x14ac:dyDescent="0.2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7">
        <v>0</v>
      </c>
      <c r="I38" s="17">
        <v>0</v>
      </c>
      <c r="J38" s="17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ht="22.5" x14ac:dyDescent="0.2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7">
        <v>0</v>
      </c>
      <c r="I39" s="17">
        <v>0</v>
      </c>
      <c r="J39" s="17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ht="22.5" x14ac:dyDescent="0.2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7">
        <v>0</v>
      </c>
      <c r="I40" s="17">
        <v>0</v>
      </c>
      <c r="J40" s="17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ht="14.25" customHeight="1" x14ac:dyDescent="0.2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7"/>
      <c r="I41" s="17">
        <v>0</v>
      </c>
      <c r="J41" s="17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ht="22.5" x14ac:dyDescent="0.2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7">
        <v>0</v>
      </c>
      <c r="I42" s="17">
        <v>0</v>
      </c>
      <c r="J42" s="17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ht="22.5" x14ac:dyDescent="0.2">
      <c r="A43" s="1" t="str">
        <f t="shared" si="0"/>
        <v>2.4.9</v>
      </c>
      <c r="B43" s="15" t="s">
        <v>82</v>
      </c>
      <c r="C43" s="16">
        <v>2300000</v>
      </c>
      <c r="D43" s="16">
        <v>2300000</v>
      </c>
      <c r="E43" s="16">
        <v>0</v>
      </c>
      <c r="F43" s="16">
        <v>0</v>
      </c>
      <c r="G43" s="16">
        <v>0</v>
      </c>
      <c r="H43" s="17">
        <v>0</v>
      </c>
      <c r="I43" s="17">
        <v>0</v>
      </c>
      <c r="J43" s="17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0</v>
      </c>
    </row>
    <row r="44" spans="1:17" ht="14.25" customHeight="1" x14ac:dyDescent="0.2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30">
        <v>0</v>
      </c>
      <c r="I44" s="30">
        <v>0</v>
      </c>
      <c r="J44" s="30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ht="14.25" customHeight="1" x14ac:dyDescent="0.2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7">
        <v>0</v>
      </c>
      <c r="I45" s="17">
        <v>0</v>
      </c>
      <c r="J45" s="17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ht="22.5" x14ac:dyDescent="0.2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7">
        <v>0</v>
      </c>
      <c r="I46" s="17">
        <v>0</v>
      </c>
      <c r="J46" s="17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ht="22.5" x14ac:dyDescent="0.2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7">
        <v>0</v>
      </c>
      <c r="I47" s="17">
        <v>0</v>
      </c>
      <c r="J47" s="17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ht="22.5" x14ac:dyDescent="0.2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7">
        <v>0</v>
      </c>
      <c r="I48" s="17">
        <v>0</v>
      </c>
      <c r="J48" s="17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ht="14.25" customHeight="1" x14ac:dyDescent="0.2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7">
        <v>0</v>
      </c>
      <c r="I49" s="17">
        <v>0</v>
      </c>
      <c r="J49" s="17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ht="22.5" x14ac:dyDescent="0.2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7">
        <v>0</v>
      </c>
      <c r="I50" s="17">
        <v>0</v>
      </c>
      <c r="J50" s="17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ht="14.25" customHeight="1" x14ac:dyDescent="0.2">
      <c r="A51" s="1" t="str">
        <f t="shared" si="0"/>
        <v>2.6</v>
      </c>
      <c r="B51" s="13" t="s">
        <v>38</v>
      </c>
      <c r="C51" s="14">
        <f t="shared" ref="C51:J51" si="17">SUM(C52:C60)</f>
        <v>133741194</v>
      </c>
      <c r="D51" s="14">
        <f t="shared" si="17"/>
        <v>133741194</v>
      </c>
      <c r="E51" s="14">
        <f t="shared" si="17"/>
        <v>1011968</v>
      </c>
      <c r="F51" s="14">
        <f t="shared" si="17"/>
        <v>893928.62000000011</v>
      </c>
      <c r="G51" s="14">
        <f t="shared" si="17"/>
        <v>2846440.3899999997</v>
      </c>
      <c r="H51" s="30">
        <f t="shared" si="17"/>
        <v>302638.38</v>
      </c>
      <c r="I51" s="30">
        <f t="shared" si="17"/>
        <v>5380313.4799999995</v>
      </c>
      <c r="J51" s="30">
        <f t="shared" si="17"/>
        <v>0</v>
      </c>
      <c r="K51" s="14">
        <f t="shared" ref="K51:M51" si="18">SUM(K52:K60)</f>
        <v>0</v>
      </c>
      <c r="L51" s="14">
        <f t="shared" si="18"/>
        <v>0</v>
      </c>
      <c r="M51" s="14">
        <f t="shared" si="18"/>
        <v>0</v>
      </c>
      <c r="N51" s="14">
        <f t="shared" ref="N51:O51" si="19">SUM(N52:N60)</f>
        <v>0</v>
      </c>
      <c r="O51" s="14">
        <f t="shared" si="19"/>
        <v>0</v>
      </c>
      <c r="P51" s="14">
        <f t="shared" ref="P51" si="20">SUM(P52:P60)</f>
        <v>0</v>
      </c>
      <c r="Q51" s="14">
        <f t="shared" si="4"/>
        <v>10435288.869999999</v>
      </c>
    </row>
    <row r="52" spans="1:17" ht="14.25" customHeight="1" x14ac:dyDescent="0.2">
      <c r="A52" s="1" t="str">
        <f t="shared" si="0"/>
        <v>2.6.1</v>
      </c>
      <c r="B52" s="15" t="s">
        <v>39</v>
      </c>
      <c r="C52" s="21">
        <v>94127876</v>
      </c>
      <c r="D52" s="22">
        <v>82425876.349999994</v>
      </c>
      <c r="E52" s="16">
        <v>1011968</v>
      </c>
      <c r="F52" s="16">
        <v>443987.03</v>
      </c>
      <c r="G52" s="16">
        <v>1298046.6399999999</v>
      </c>
      <c r="H52" s="17">
        <v>151984</v>
      </c>
      <c r="I52" s="17">
        <v>1195600.79</v>
      </c>
      <c r="J52" s="17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4">
        <f t="shared" si="4"/>
        <v>4101586.46</v>
      </c>
    </row>
    <row r="53" spans="1:17" ht="22.5" x14ac:dyDescent="0.2">
      <c r="A53" s="1" t="str">
        <f t="shared" si="0"/>
        <v>2.6.2</v>
      </c>
      <c r="B53" s="26" t="s">
        <v>89</v>
      </c>
      <c r="C53" s="21">
        <v>9223948</v>
      </c>
      <c r="D53" s="22">
        <v>4429715.0599999996</v>
      </c>
      <c r="E53" s="16">
        <v>0</v>
      </c>
      <c r="F53" s="16">
        <v>0</v>
      </c>
      <c r="G53" s="16">
        <v>252921.25</v>
      </c>
      <c r="H53" s="17">
        <v>0</v>
      </c>
      <c r="I53" s="17">
        <v>1795866.88</v>
      </c>
      <c r="J53" s="17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4">
        <f t="shared" si="4"/>
        <v>2048788.13</v>
      </c>
    </row>
    <row r="54" spans="1:17" ht="22.5" x14ac:dyDescent="0.2">
      <c r="A54" s="1" t="str">
        <f t="shared" si="0"/>
        <v>2.6.3</v>
      </c>
      <c r="B54" s="15" t="s">
        <v>40</v>
      </c>
      <c r="C54" s="21">
        <v>623690</v>
      </c>
      <c r="D54" s="22">
        <v>623690</v>
      </c>
      <c r="E54" s="16">
        <v>0</v>
      </c>
      <c r="F54" s="16">
        <v>0</v>
      </c>
      <c r="G54" s="16">
        <v>0</v>
      </c>
      <c r="H54" s="17">
        <v>0</v>
      </c>
      <c r="I54" s="17">
        <v>0</v>
      </c>
      <c r="J54" s="17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0</v>
      </c>
    </row>
    <row r="55" spans="1:17" ht="22.5" x14ac:dyDescent="0.2">
      <c r="A55" s="1" t="str">
        <f t="shared" si="0"/>
        <v>2.6.4</v>
      </c>
      <c r="B55" s="15" t="s">
        <v>41</v>
      </c>
      <c r="C55" s="21">
        <v>14782840</v>
      </c>
      <c r="D55" s="22">
        <v>14782840</v>
      </c>
      <c r="E55" s="16">
        <v>0</v>
      </c>
      <c r="F55" s="16">
        <v>0</v>
      </c>
      <c r="G55" s="16">
        <v>0</v>
      </c>
      <c r="H55" s="17">
        <v>0</v>
      </c>
      <c r="I55" s="17">
        <v>0</v>
      </c>
      <c r="J55" s="17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>
        <f t="shared" si="4"/>
        <v>0</v>
      </c>
    </row>
    <row r="56" spans="1:17" ht="14.25" customHeight="1" x14ac:dyDescent="0.2">
      <c r="A56" s="1" t="str">
        <f t="shared" si="0"/>
        <v>2.6.5</v>
      </c>
      <c r="B56" s="15" t="s">
        <v>42</v>
      </c>
      <c r="C56" s="21">
        <v>9576250</v>
      </c>
      <c r="D56" s="28">
        <v>28717253.16</v>
      </c>
      <c r="E56" s="16">
        <v>0</v>
      </c>
      <c r="F56" s="16">
        <v>449941.59</v>
      </c>
      <c r="G56" s="16">
        <v>1295472.5</v>
      </c>
      <c r="H56" s="17">
        <v>150654.38</v>
      </c>
      <c r="I56" s="17">
        <v>2022373.39</v>
      </c>
      <c r="J56" s="17">
        <v>0</v>
      </c>
      <c r="K56" s="16">
        <v>0</v>
      </c>
      <c r="L56" s="16">
        <v>0</v>
      </c>
      <c r="M56" s="16">
        <v>0</v>
      </c>
      <c r="N56" s="16">
        <v>0</v>
      </c>
      <c r="O56" s="17">
        <v>0</v>
      </c>
      <c r="P56" s="17">
        <v>0</v>
      </c>
      <c r="Q56" s="14">
        <f t="shared" si="4"/>
        <v>3918441.8600000003</v>
      </c>
    </row>
    <row r="57" spans="1:17" ht="14.25" customHeight="1" x14ac:dyDescent="0.2">
      <c r="A57" s="1" t="str">
        <f t="shared" si="0"/>
        <v>2.6.6</v>
      </c>
      <c r="B57" s="15" t="s">
        <v>43</v>
      </c>
      <c r="C57" s="21">
        <v>250000</v>
      </c>
      <c r="D57" s="22">
        <v>0</v>
      </c>
      <c r="E57" s="16">
        <v>0</v>
      </c>
      <c r="F57" s="16">
        <v>0</v>
      </c>
      <c r="G57" s="16">
        <v>0</v>
      </c>
      <c r="H57" s="17">
        <v>0</v>
      </c>
      <c r="I57" s="32">
        <v>366472.42</v>
      </c>
      <c r="J57" s="17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4">
        <f t="shared" si="4"/>
        <v>366472.42</v>
      </c>
    </row>
    <row r="58" spans="1:17" ht="14.25" customHeight="1" x14ac:dyDescent="0.2">
      <c r="A58" s="1" t="str">
        <f t="shared" si="0"/>
        <v>2.6.7</v>
      </c>
      <c r="B58" s="15" t="s">
        <v>90</v>
      </c>
      <c r="C58" s="21">
        <v>0</v>
      </c>
      <c r="D58" s="22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0</v>
      </c>
    </row>
    <row r="59" spans="1:17" ht="14.25" customHeight="1" x14ac:dyDescent="0.2">
      <c r="A59" s="1" t="str">
        <f t="shared" si="0"/>
        <v>2.6.8</v>
      </c>
      <c r="B59" s="15" t="s">
        <v>44</v>
      </c>
      <c r="C59" s="21">
        <v>5156590</v>
      </c>
      <c r="D59" s="22">
        <v>2761819.43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ht="22.5" x14ac:dyDescent="0.2">
      <c r="A60" s="1" t="str">
        <f t="shared" si="0"/>
        <v>2.6.9</v>
      </c>
      <c r="B60" s="15" t="s">
        <v>45</v>
      </c>
      <c r="C60" s="21">
        <v>0</v>
      </c>
      <c r="D60" s="22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ht="14.25" customHeight="1" x14ac:dyDescent="0.2">
      <c r="A61" s="1" t="str">
        <f t="shared" si="0"/>
        <v>2.7</v>
      </c>
      <c r="B61" s="13" t="s">
        <v>46</v>
      </c>
      <c r="C61" s="14">
        <f>SUM(C62:C65)</f>
        <v>50000000</v>
      </c>
      <c r="D61" s="14">
        <f>SUM(D62:D65)</f>
        <v>50000000</v>
      </c>
      <c r="E61" s="14">
        <f t="shared" ref="E61:F61" si="21">SUM(E62:E65)</f>
        <v>0</v>
      </c>
      <c r="F61" s="14">
        <f t="shared" si="21"/>
        <v>4369964.37</v>
      </c>
      <c r="G61" s="14">
        <v>0</v>
      </c>
      <c r="H61" s="14">
        <f>SUM(H62:H65)</f>
        <v>0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0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4369964.37</v>
      </c>
    </row>
    <row r="62" spans="1:17" ht="14.25" customHeight="1" x14ac:dyDescent="0.2">
      <c r="A62" s="1" t="str">
        <f t="shared" si="0"/>
        <v>2.7.1</v>
      </c>
      <c r="B62" s="15" t="s">
        <v>47</v>
      </c>
      <c r="C62" s="21">
        <v>50000000</v>
      </c>
      <c r="D62" s="22">
        <v>50000000</v>
      </c>
      <c r="E62" s="16">
        <v>0</v>
      </c>
      <c r="F62" s="16">
        <v>4369964.37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4">
        <f>SUM(E62:P62)</f>
        <v>4369964.37</v>
      </c>
    </row>
    <row r="63" spans="1:17" ht="14.25" customHeight="1" x14ac:dyDescent="0.2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ht="14.25" customHeight="1" x14ac:dyDescent="0.2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26.25" customHeight="1" x14ac:dyDescent="0.2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ht="22.5" x14ac:dyDescent="0.2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ht="14.25" customHeight="1" x14ac:dyDescent="0.2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ht="22.5" x14ac:dyDescent="0.2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ht="14.25" customHeight="1" x14ac:dyDescent="0.2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ht="14.25" customHeight="1" x14ac:dyDescent="0.2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ht="14.25" customHeight="1" x14ac:dyDescent="0.2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ht="22.5" x14ac:dyDescent="0.2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ht="14.25" customHeight="1" x14ac:dyDescent="0.2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ht="14.25" customHeight="1" x14ac:dyDescent="0.2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ht="22.5" x14ac:dyDescent="0.2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ht="22.5" x14ac:dyDescent="0.2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ht="14.25" customHeight="1" x14ac:dyDescent="0.2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ht="14.25" customHeight="1" x14ac:dyDescent="0.2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ht="14.25" customHeight="1" x14ac:dyDescent="0.2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ht="14.25" customHeight="1" x14ac:dyDescent="0.2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ht="14.25" customHeight="1" x14ac:dyDescent="0.2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0">
        <v>0</v>
      </c>
      <c r="F81" s="16">
        <v>0</v>
      </c>
      <c r="G81" s="20">
        <v>0</v>
      </c>
      <c r="H81" s="20">
        <v>0</v>
      </c>
      <c r="I81" s="16">
        <v>0</v>
      </c>
      <c r="J81" s="16">
        <v>0</v>
      </c>
      <c r="K81" s="16">
        <v>0</v>
      </c>
      <c r="L81" s="20">
        <v>0</v>
      </c>
      <c r="M81" s="20">
        <v>0</v>
      </c>
      <c r="N81" s="20">
        <v>0</v>
      </c>
      <c r="O81" s="16">
        <v>0</v>
      </c>
      <c r="P81" s="16">
        <v>0</v>
      </c>
      <c r="Q81" s="14">
        <f t="shared" si="24"/>
        <v>0</v>
      </c>
    </row>
    <row r="82" spans="1:17" ht="14.25" customHeight="1" x14ac:dyDescent="0.2">
      <c r="B82" s="18" t="s">
        <v>91</v>
      </c>
      <c r="C82" s="19">
        <f>+C10+C16+C26+C35+C51+C61</f>
        <v>3060338919</v>
      </c>
      <c r="D82" s="19">
        <f t="shared" ref="D82" si="25">+D10+D16+D26+D35+D51+D61</f>
        <v>3060338919</v>
      </c>
      <c r="E82" s="19">
        <f>+E10+E16+E26+E35+E51+E61</f>
        <v>129805170.87</v>
      </c>
      <c r="F82" s="19">
        <f t="shared" ref="F82:P82" si="26">+F10+F16+F26+F35+F51+F61</f>
        <v>180859135.21000001</v>
      </c>
      <c r="G82" s="19">
        <f t="shared" si="26"/>
        <v>189448097.25999999</v>
      </c>
      <c r="H82" s="19">
        <f t="shared" ref="H82" si="27">+H10+H16+H26+H35+H51+H61</f>
        <v>181586069.36999997</v>
      </c>
      <c r="I82" s="19">
        <f t="shared" si="26"/>
        <v>154305009.61999997</v>
      </c>
      <c r="J82" s="19">
        <f t="shared" si="26"/>
        <v>0</v>
      </c>
      <c r="K82" s="19">
        <f t="shared" si="26"/>
        <v>0</v>
      </c>
      <c r="L82" s="19">
        <f t="shared" si="26"/>
        <v>0</v>
      </c>
      <c r="M82" s="19">
        <f t="shared" si="26"/>
        <v>0</v>
      </c>
      <c r="N82" s="19">
        <f t="shared" si="26"/>
        <v>0</v>
      </c>
      <c r="O82" s="19">
        <f t="shared" si="26"/>
        <v>0</v>
      </c>
      <c r="P82" s="19">
        <f t="shared" si="26"/>
        <v>0</v>
      </c>
      <c r="Q82" s="19">
        <f>+Q10+Q16+Q26+Q35+Q51+Q61</f>
        <v>836003482.32999992</v>
      </c>
    </row>
    <row r="83" spans="1:17" x14ac:dyDescent="0.2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B84" s="9" t="s">
        <v>93</v>
      </c>
      <c r="D84" s="3"/>
      <c r="I84" s="10"/>
      <c r="Q84" s="10"/>
    </row>
    <row r="85" spans="1:17" x14ac:dyDescent="0.2">
      <c r="B85" s="7" t="s">
        <v>94</v>
      </c>
      <c r="D85" s="3"/>
      <c r="I85" s="10"/>
      <c r="Q85" s="10"/>
    </row>
    <row r="86" spans="1:17" x14ac:dyDescent="0.2">
      <c r="B86" s="7" t="s">
        <v>98</v>
      </c>
      <c r="D86" s="3"/>
      <c r="I86" s="10"/>
      <c r="Q86" s="10"/>
    </row>
    <row r="87" spans="1:17" x14ac:dyDescent="0.2">
      <c r="B87" s="7" t="s">
        <v>97</v>
      </c>
      <c r="D87" s="3"/>
      <c r="I87" s="10"/>
      <c r="Q87" s="10"/>
    </row>
    <row r="88" spans="1:17" x14ac:dyDescent="0.2">
      <c r="B88" s="7" t="s">
        <v>99</v>
      </c>
      <c r="D88" s="3"/>
      <c r="I88" s="10"/>
      <c r="K88" s="1"/>
      <c r="L88" s="1"/>
      <c r="Q88" s="10"/>
    </row>
    <row r="89" spans="1:17" x14ac:dyDescent="0.2">
      <c r="B89" s="7" t="s">
        <v>95</v>
      </c>
      <c r="D89" s="3"/>
      <c r="I89" s="1"/>
      <c r="Q89" s="10"/>
    </row>
    <row r="90" spans="1:17" x14ac:dyDescent="0.2">
      <c r="B90" s="7" t="s">
        <v>96</v>
      </c>
      <c r="D90" s="3"/>
      <c r="I90" s="1"/>
      <c r="Q90" s="10"/>
    </row>
    <row r="91" spans="1:17" x14ac:dyDescent="0.2">
      <c r="B91" s="24" t="s">
        <v>106</v>
      </c>
      <c r="D91" s="3"/>
      <c r="I91" s="1"/>
      <c r="Q91" s="10"/>
    </row>
    <row r="92" spans="1:17" x14ac:dyDescent="0.2">
      <c r="B92" s="25" t="s">
        <v>100</v>
      </c>
      <c r="D92" s="3"/>
      <c r="I92" s="1"/>
      <c r="Q92" s="10"/>
    </row>
    <row r="93" spans="1:17" ht="41.25" customHeight="1" x14ac:dyDescent="0.2">
      <c r="B93" s="42" t="s">
        <v>101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</row>
    <row r="94" spans="1:17" ht="9" customHeight="1" x14ac:dyDescent="0.2">
      <c r="B94" s="7"/>
      <c r="D94" s="3"/>
      <c r="I94" s="1"/>
      <c r="Q94" s="10"/>
    </row>
    <row r="95" spans="1:17" x14ac:dyDescent="0.2">
      <c r="B95" s="7"/>
      <c r="D95" s="3"/>
      <c r="I95" s="1"/>
      <c r="Q95" s="10"/>
    </row>
    <row r="96" spans="1:17" x14ac:dyDescent="0.2">
      <c r="B96" s="7"/>
      <c r="D96" s="3"/>
      <c r="I96" s="1"/>
      <c r="Q96" s="10"/>
    </row>
    <row r="97" spans="2:17" x14ac:dyDescent="0.2">
      <c r="B97" s="7"/>
      <c r="D97" s="3"/>
      <c r="I97" s="1"/>
      <c r="Q97" s="10"/>
    </row>
    <row r="98" spans="2:17" x14ac:dyDescent="0.2">
      <c r="B98" s="7"/>
      <c r="D98" s="3"/>
      <c r="I98" s="10"/>
      <c r="Q98" s="10"/>
    </row>
    <row r="99" spans="2:17" ht="13.5" customHeight="1" x14ac:dyDescent="0.2">
      <c r="B99" s="38" t="s">
        <v>105</v>
      </c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2:17" ht="11.25" customHeight="1" x14ac:dyDescent="0.2">
      <c r="B100" s="39" t="s">
        <v>107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</row>
    <row r="101" spans="2:17" x14ac:dyDescent="0.2">
      <c r="B101" s="39" t="s">
        <v>67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</row>
    <row r="102" spans="2:17" ht="8.25" customHeight="1" x14ac:dyDescent="0.2">
      <c r="B102" s="7"/>
      <c r="Q102" s="8"/>
    </row>
    <row r="104" spans="2:17" x14ac:dyDescent="0.2">
      <c r="Q104" s="10"/>
    </row>
    <row r="106" spans="2:17" x14ac:dyDescent="0.2">
      <c r="B106" s="12"/>
      <c r="C106" s="1"/>
      <c r="D106" s="1"/>
      <c r="E106" s="4"/>
      <c r="Q106" s="10"/>
    </row>
    <row r="107" spans="2:17" x14ac:dyDescent="0.2">
      <c r="B107" s="12"/>
      <c r="C107" s="1"/>
      <c r="D107" s="1"/>
      <c r="E107" s="5"/>
    </row>
    <row r="108" spans="2:17" x14ac:dyDescent="0.2">
      <c r="B108" s="12"/>
      <c r="C108" s="1"/>
      <c r="D108" s="1"/>
      <c r="E108" s="1"/>
    </row>
    <row r="109" spans="2:17" x14ac:dyDescent="0.2">
      <c r="B109" s="12"/>
      <c r="C109" s="1"/>
      <c r="D109" s="1"/>
      <c r="E109" s="1"/>
    </row>
    <row r="110" spans="2:17" x14ac:dyDescent="0.2">
      <c r="B110" s="12"/>
      <c r="C110" s="1"/>
      <c r="D110" s="1"/>
      <c r="E110" s="1"/>
    </row>
    <row r="111" spans="2:17" x14ac:dyDescent="0.2">
      <c r="B111" s="12"/>
      <c r="C111" s="1"/>
      <c r="D111" s="1"/>
      <c r="E111" s="1"/>
    </row>
  </sheetData>
  <mergeCells count="25"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Q93"/>
    <mergeCell ref="Q7:Q8"/>
    <mergeCell ref="N7:N8"/>
    <mergeCell ref="B1:Q1"/>
    <mergeCell ref="B2:Q2"/>
    <mergeCell ref="B3:Q3"/>
    <mergeCell ref="B4:Q4"/>
    <mergeCell ref="B5:Q5"/>
    <mergeCell ref="O7:O8"/>
    <mergeCell ref="P7:P8"/>
  </mergeCells>
  <pageMargins left="0.47244094488188981" right="0.27559055118110237" top="0.15748031496062992" bottom="0.19685039370078741" header="0.31496062992125984" footer="0.31496062992125984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Aprobado-EJEC.'!Print_Area</vt:lpstr>
      <vt:lpstr>'P2 Presupuesto Aprobado-EJEC.'!Print_Titles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2026-06-02T23:50:57Z</cp:lastPrinted>
  <dcterms:created xsi:type="dcterms:W3CDTF">2023-02-06T18:56:24Z</dcterms:created>
  <dcterms:modified xsi:type="dcterms:W3CDTF">2026-06-02T23:51:38Z</dcterms:modified>
</cp:coreProperties>
</file>