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Q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42" i="1" s="1"/>
  <c r="C44" i="1" s="1"/>
  <c r="B31" i="1"/>
  <c r="B42" i="1" s="1"/>
  <c r="B44" i="1" s="1"/>
  <c r="C29" i="1"/>
  <c r="B29" i="1"/>
  <c r="C26" i="1"/>
  <c r="B26" i="1"/>
  <c r="C21" i="1"/>
  <c r="B21" i="1"/>
  <c r="C16" i="1"/>
  <c r="B16" i="1"/>
  <c r="C10" i="1"/>
  <c r="C5" i="1"/>
  <c r="B5" i="1"/>
  <c r="B45" i="1" l="1"/>
</calcChain>
</file>

<file path=xl/sharedStrings.xml><?xml version="1.0" encoding="utf-8"?>
<sst xmlns="http://schemas.openxmlformats.org/spreadsheetml/2006/main" count="55" uniqueCount="49">
  <si>
    <t>EJECUCION PRESUPUESTARIA ISFODOSU-MINERD CORRESPONDIENTE AL TRIMESTRE ABRIL-JUNIO 2021</t>
  </si>
  <si>
    <t>Producto/Actividades</t>
  </si>
  <si>
    <t>Presupuesto programado para el 2do. trimestre</t>
  </si>
  <si>
    <t xml:space="preserve">Ejecutado  </t>
  </si>
  <si>
    <t xml:space="preserve">Comentario  </t>
  </si>
  <si>
    <t>1.   Bachilleres menores de 28 años cursando en el programa de formación docente de excelencia  nivel de grado.</t>
  </si>
  <si>
    <t>1.1 - Implementación  de una campaña de atracción de los mejores bachilleres a la carrera docente.</t>
  </si>
  <si>
    <t xml:space="preserve">1.2  Realización del proceso de evaluación de ingreso a los bachilleres aspirantes a ingresar al programa de formación docentes de excelencia. </t>
  </si>
  <si>
    <t>1.3  Implementación del programa de nivelación para los estudiantes que obtuvieron una calificación suficiente para el ingreso al programa de formación docente de excelencia.</t>
  </si>
  <si>
    <t>1.4  Implementación y evaluación a medio término de los planes de estudios mediante enfoque por competencias en grado.</t>
  </si>
  <si>
    <t>1.5  Brindar servicios de apoyo a los estudiantes para su formación.</t>
  </si>
  <si>
    <t>1.6  Implementación de programas para el desarrollo integral mediante un currículo ampliado.</t>
  </si>
  <si>
    <t>1.7  Implementación del Sistema de Prácticas Docentes.</t>
  </si>
  <si>
    <t>1.8  Implementación de los recursos de aprendizaje para la formación de docentes de excelencia.</t>
  </si>
  <si>
    <t>1.9  Realización de graduación de estudiantes en los  programas de grado.</t>
  </si>
  <si>
    <t>1.10 Reestructuración al sistema de información estudiantil.</t>
  </si>
  <si>
    <t>2 - Investigaciones del sistema educativo dominicano aprobadas.</t>
  </si>
  <si>
    <t/>
  </si>
  <si>
    <t>2.1  Implementación y diseño de las normativas  de investigación para mejorar la calidad del sistema educativo.</t>
  </si>
  <si>
    <t xml:space="preserve">2.2  Desarrollo de proyectos de investigación educativos con la participación de  estudiantes y docentes. </t>
  </si>
  <si>
    <t>2.3  Presentación de proyectos de investigación educativa en eventos nacionales e internacionales.</t>
  </si>
  <si>
    <t>2.4  Publicación de revistas de investigación del ISFODOSU.</t>
  </si>
  <si>
    <t>3 - Profesionales cursando programas de especialidades y maestrías.</t>
  </si>
  <si>
    <t>3.1  Implementación de los planes de postgrado, orientándolos bajo el Enfoque por Competencias.</t>
  </si>
  <si>
    <t>3.2  Implementación y desarrollo de programas de maestrías y especialidades bajo el Enfoque por Competencias.</t>
  </si>
  <si>
    <t>3.4  Fortalecimiento del Sistema de Gestión de Egresado.</t>
  </si>
  <si>
    <t>3.5  Implementación de los programas de formación permanente.</t>
  </si>
  <si>
    <t>4 - Personas de las comunidades aledañas a los recintos participan de los programas de extensión.</t>
  </si>
  <si>
    <t>4.1 Implementación de programas de extensión para el fortalecimiento del vinculo universidad-comunidad.</t>
  </si>
  <si>
    <t>4.2 Producción y difusión del conocimiento generado por el Instituto y el patrimonio cultural y literario nacional.</t>
  </si>
  <si>
    <t>5.   Formación de directores bajo un modelo de buenas prácticas internacionales  implementado.</t>
  </si>
  <si>
    <t>5.1   Implementación de los programas de formación de directores de centros educativos, regionales y distritos.</t>
  </si>
  <si>
    <t>6 - Necesidades operacionales del ISFODOSU, cubiertas.</t>
  </si>
  <si>
    <t>6.1  Adquisición de insumos para el fortalecimiento del sistema de gestión y monitoreo institucional, basado en la planificación, mejora continua, gestión financiera y la rendición de cuentas.</t>
  </si>
  <si>
    <t>6.2  Realización de publicidad para dar visibilidad y proyección institucional con alcance nacional e internacional.</t>
  </si>
  <si>
    <t>Incluye pago convenio con PNUD para contribuir al desarrollo y mejora de la calidad de la formación en el sistema educativo dominicano.</t>
  </si>
  <si>
    <t>6.3  Adquisición y actualización de los equipos y sistemas de tecnología de la información y la comunicación.</t>
  </si>
  <si>
    <t>6.4  Fortalecimiento de los subsistemas de gestión humana del Instituto y de la cultura organizacional.</t>
  </si>
  <si>
    <t>6.5 Mantenimiento de la flotilla vehicular del instituto.</t>
  </si>
  <si>
    <t>6.6  Mantenimiento preventivo y correctivo de la infraestructura y equipamiento de las áreas administrativas.</t>
  </si>
  <si>
    <t>6.7 Construcción, adecuación y equipamiento de la infraestructura para áreas administrativas de acuerdo al Plan Maestro.</t>
  </si>
  <si>
    <t>6.8 Pago de las necesidades básicas, operativas y de adquisición de las áreas administrativas y de apoyo del instituto.</t>
  </si>
  <si>
    <t>Excede presupuestado debido a que en el primer trimestre del año casi no hubo adquisiciones, por lo que se ejecutaron en este periodo.</t>
  </si>
  <si>
    <t>6.9  Capacitación tecnológica para el año escolar 2020-21</t>
  </si>
  <si>
    <t>6.10  Ampliación de la flotilla vehicular del instituto.</t>
  </si>
  <si>
    <t>Monto total  Programado en el 2do. trimestre vs. Ejecutado</t>
  </si>
  <si>
    <t>Nómina programada vs ejecutada</t>
  </si>
  <si>
    <t>Monto total  Programado + nómina en el 2do. trimestre vs. Ejecutado</t>
  </si>
  <si>
    <t>% de variación entre programado y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</si>
</sst>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10409]#,##0.00;\-#,##0.00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4D4D4D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b/>
      <sz val="10"/>
      <color rgb="FF4D4D4D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rgb="FFF5F5F5"/>
      </patternFill>
    </fill>
    <fill>
      <patternFill patternType="solid">
        <fgColor theme="4" tint="0.399975585192419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D3D3D3"/>
      </patternFill>
    </fill>
  </fills>
  <borders count="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 readingOrder="1"/>
    </xf>
    <xf numFmtId="164" fontId="4" fillId="2" borderId="2" xfId="2" applyFont="1" applyFill="1" applyBorder="1" applyAlignment="1">
      <alignment horizontal="center" vertical="center" wrapText="1" readingOrder="1"/>
    </xf>
    <xf numFmtId="165" fontId="4" fillId="2" borderId="2" xfId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vertical="center" wrapText="1" readingOrder="1"/>
    </xf>
    <xf numFmtId="164" fontId="6" fillId="3" borderId="3" xfId="2" applyFont="1" applyFill="1" applyBorder="1" applyAlignment="1">
      <alignment horizontal="right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7" fillId="0" borderId="3" xfId="0" applyFont="1" applyBorder="1" applyAlignment="1">
      <alignment vertical="top" wrapText="1" readingOrder="1"/>
    </xf>
    <xf numFmtId="164" fontId="8" fillId="0" borderId="3" xfId="2" applyFont="1" applyBorder="1" applyAlignment="1">
      <alignment horizontal="right" vertical="top" wrapText="1" readingOrder="1"/>
    </xf>
    <xf numFmtId="164" fontId="3" fillId="0" borderId="0" xfId="2" applyFont="1" applyAlignment="1">
      <alignment vertical="top"/>
    </xf>
    <xf numFmtId="39" fontId="3" fillId="0" borderId="0" xfId="0" applyNumberFormat="1" applyFont="1"/>
    <xf numFmtId="166" fontId="8" fillId="0" borderId="0" xfId="0" applyNumberFormat="1" applyFont="1" applyAlignment="1">
      <alignment horizontal="left" vertical="top" wrapText="1" readingOrder="1"/>
    </xf>
    <xf numFmtId="2" fontId="3" fillId="0" borderId="0" xfId="0" applyNumberFormat="1" applyFont="1"/>
    <xf numFmtId="164" fontId="8" fillId="4" borderId="3" xfId="2" applyFont="1" applyFill="1" applyBorder="1" applyAlignment="1">
      <alignment horizontal="right" vertical="top" wrapText="1" readingOrder="1"/>
    </xf>
    <xf numFmtId="166" fontId="8" fillId="0" borderId="3" xfId="0" applyNumberFormat="1" applyFont="1" applyBorder="1" applyAlignment="1">
      <alignment horizontal="left" vertical="top" wrapText="1" readingOrder="1"/>
    </xf>
    <xf numFmtId="0" fontId="3" fillId="4" borderId="0" xfId="0" applyFont="1" applyFill="1"/>
    <xf numFmtId="166" fontId="8" fillId="0" borderId="3" xfId="0" applyNumberFormat="1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left" vertical="top" wrapText="1" readingOrder="1"/>
    </xf>
    <xf numFmtId="166" fontId="6" fillId="4" borderId="3" xfId="0" applyNumberFormat="1" applyFont="1" applyFill="1" applyBorder="1" applyAlignment="1">
      <alignment horizontal="right" vertical="top" wrapText="1" readingOrder="1"/>
    </xf>
    <xf numFmtId="0" fontId="7" fillId="4" borderId="3" xfId="0" applyFont="1" applyFill="1" applyBorder="1" applyAlignment="1">
      <alignment vertical="top" wrapText="1" readingOrder="1"/>
    </xf>
    <xf numFmtId="0" fontId="4" fillId="5" borderId="4" xfId="0" applyFont="1" applyFill="1" applyBorder="1" applyAlignment="1">
      <alignment vertical="center"/>
    </xf>
    <xf numFmtId="164" fontId="9" fillId="6" borderId="3" xfId="2" applyFont="1" applyFill="1" applyBorder="1" applyAlignment="1">
      <alignment horizontal="right" vertical="top" wrapText="1" readingOrder="1"/>
    </xf>
    <xf numFmtId="0" fontId="10" fillId="6" borderId="3" xfId="0" applyFont="1" applyFill="1" applyBorder="1" applyAlignment="1">
      <alignment vertical="top" wrapText="1" readingOrder="1"/>
    </xf>
    <xf numFmtId="164" fontId="11" fillId="0" borderId="3" xfId="2" applyFont="1" applyBorder="1" applyAlignment="1">
      <alignment horizontal="right" vertical="top" wrapText="1" readingOrder="1"/>
    </xf>
    <xf numFmtId="164" fontId="3" fillId="0" borderId="0" xfId="2" applyFont="1"/>
    <xf numFmtId="4" fontId="3" fillId="0" borderId="0" xfId="0" applyNumberFormat="1" applyFont="1"/>
    <xf numFmtId="165" fontId="12" fillId="0" borderId="0" xfId="0" applyNumberFormat="1" applyFont="1"/>
    <xf numFmtId="164" fontId="12" fillId="0" borderId="0" xfId="2" applyFont="1"/>
    <xf numFmtId="164" fontId="6" fillId="0" borderId="0" xfId="2" applyFont="1"/>
    <xf numFmtId="164" fontId="2" fillId="0" borderId="1" xfId="2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showGridLines="0" tabSelected="1" workbookViewId="0">
      <selection activeCell="A3" sqref="A3:D3"/>
    </sheetView>
  </sheetViews>
  <sheetFormatPr baseColWidth="10" defaultColWidth="11.5703125" defaultRowHeight="15" x14ac:dyDescent="0.25"/>
  <cols>
    <col min="1" max="1" width="72.5703125" style="1" customWidth="1"/>
    <col min="2" max="2" width="24.140625" style="26" customWidth="1"/>
    <col min="3" max="3" width="18.5703125" style="26" customWidth="1"/>
    <col min="4" max="4" width="27.28515625" style="1" customWidth="1"/>
    <col min="5" max="5" width="22.7109375" style="1" customWidth="1"/>
    <col min="6" max="6" width="12.5703125" style="1" bestFit="1" customWidth="1"/>
    <col min="7" max="7" width="20.140625" style="1" customWidth="1"/>
    <col min="8" max="16384" width="11.5703125" style="1"/>
  </cols>
  <sheetData>
    <row r="3" spans="1:7" x14ac:dyDescent="0.25">
      <c r="A3" s="31" t="s">
        <v>0</v>
      </c>
      <c r="B3" s="31"/>
      <c r="C3" s="31"/>
      <c r="D3" s="31"/>
    </row>
    <row r="4" spans="1:7" ht="38.25" x14ac:dyDescent="0.25">
      <c r="A4" s="2" t="s">
        <v>1</v>
      </c>
      <c r="B4" s="3" t="s">
        <v>2</v>
      </c>
      <c r="C4" s="3" t="s">
        <v>3</v>
      </c>
      <c r="D4" s="4" t="s">
        <v>4</v>
      </c>
    </row>
    <row r="5" spans="1:7" ht="25.5" x14ac:dyDescent="0.25">
      <c r="A5" s="5" t="s">
        <v>5</v>
      </c>
      <c r="B5" s="6">
        <f>SUM(B6:B15)</f>
        <v>156451056.333</v>
      </c>
      <c r="C5" s="6">
        <f>SUM(C6:C15)</f>
        <v>47263125.590000004</v>
      </c>
      <c r="D5" s="7"/>
      <c r="E5" s="8"/>
    </row>
    <row r="6" spans="1:7" ht="25.5" x14ac:dyDescent="0.25">
      <c r="A6" s="9" t="s">
        <v>6</v>
      </c>
      <c r="B6" s="10">
        <v>4493513.38</v>
      </c>
      <c r="C6" s="11">
        <v>445971.5</v>
      </c>
      <c r="D6" s="9"/>
      <c r="E6" s="8"/>
      <c r="G6" s="12"/>
    </row>
    <row r="7" spans="1:7" ht="25.5" x14ac:dyDescent="0.25">
      <c r="A7" s="9" t="s">
        <v>7</v>
      </c>
      <c r="B7" s="10">
        <v>855065</v>
      </c>
      <c r="C7" s="10">
        <v>511431.84</v>
      </c>
      <c r="D7" s="9"/>
      <c r="E7" s="8"/>
    </row>
    <row r="8" spans="1:7" ht="30" customHeight="1" x14ac:dyDescent="0.25">
      <c r="A8" s="9" t="s">
        <v>8</v>
      </c>
      <c r="B8" s="10">
        <v>1574588.88</v>
      </c>
      <c r="C8" s="10"/>
      <c r="D8" s="9"/>
      <c r="E8" s="8"/>
    </row>
    <row r="9" spans="1:7" ht="28.9" customHeight="1" x14ac:dyDescent="0.25">
      <c r="A9" s="9" t="s">
        <v>9</v>
      </c>
      <c r="B9" s="10">
        <v>18395063.940000001</v>
      </c>
      <c r="C9" s="10"/>
      <c r="D9" s="9"/>
      <c r="E9" s="13"/>
      <c r="F9" s="14"/>
    </row>
    <row r="10" spans="1:7" x14ac:dyDescent="0.25">
      <c r="A10" s="9" t="s">
        <v>10</v>
      </c>
      <c r="B10" s="10">
        <v>80364026.810000002</v>
      </c>
      <c r="C10" s="10">
        <f>45739800+189858.11+158386</f>
        <v>46088044.109999999</v>
      </c>
      <c r="D10" s="9"/>
      <c r="E10" s="13"/>
    </row>
    <row r="11" spans="1:7" ht="25.5" x14ac:dyDescent="0.25">
      <c r="A11" s="9" t="s">
        <v>11</v>
      </c>
      <c r="B11" s="10">
        <v>9362410.0899999999</v>
      </c>
      <c r="C11" s="15"/>
      <c r="D11" s="9"/>
      <c r="E11" s="13"/>
    </row>
    <row r="12" spans="1:7" x14ac:dyDescent="0.25">
      <c r="A12" s="9" t="s">
        <v>12</v>
      </c>
      <c r="B12" s="10">
        <v>0</v>
      </c>
      <c r="C12" s="10"/>
      <c r="D12" s="9"/>
      <c r="E12" s="13"/>
    </row>
    <row r="13" spans="1:7" ht="27" customHeight="1" x14ac:dyDescent="0.25">
      <c r="A13" s="9" t="s">
        <v>13</v>
      </c>
      <c r="B13" s="10">
        <v>5898801.2800000003</v>
      </c>
      <c r="C13" s="10"/>
      <c r="D13" s="16"/>
      <c r="E13" s="13"/>
    </row>
    <row r="14" spans="1:7" x14ac:dyDescent="0.25">
      <c r="A14" s="9" t="s">
        <v>14</v>
      </c>
      <c r="B14" s="10">
        <v>8857928.3399999999</v>
      </c>
      <c r="C14" s="10">
        <v>217678.14</v>
      </c>
      <c r="D14" s="16"/>
      <c r="E14" s="8"/>
    </row>
    <row r="15" spans="1:7" x14ac:dyDescent="0.25">
      <c r="A15" s="9" t="s">
        <v>15</v>
      </c>
      <c r="B15" s="10">
        <v>26649658.613000002</v>
      </c>
      <c r="C15" s="10"/>
      <c r="D15" s="16"/>
      <c r="E15" s="8"/>
    </row>
    <row r="16" spans="1:7" x14ac:dyDescent="0.25">
      <c r="A16" s="5" t="s">
        <v>16</v>
      </c>
      <c r="B16" s="6">
        <f>SUM(B17:B20)</f>
        <v>4389587.88</v>
      </c>
      <c r="C16" s="6">
        <f>SUM(C17:C20)</f>
        <v>0</v>
      </c>
      <c r="D16" s="7" t="s">
        <v>17</v>
      </c>
    </row>
    <row r="17" spans="1:6" ht="25.5" x14ac:dyDescent="0.25">
      <c r="A17" s="9" t="s">
        <v>18</v>
      </c>
      <c r="B17" s="10">
        <v>3803953.54</v>
      </c>
      <c r="C17" s="10"/>
      <c r="D17" s="9"/>
    </row>
    <row r="18" spans="1:6" ht="25.5" x14ac:dyDescent="0.25">
      <c r="A18" s="9" t="s">
        <v>19</v>
      </c>
      <c r="B18" s="10">
        <v>25000</v>
      </c>
      <c r="C18" s="10"/>
      <c r="D18" s="9"/>
      <c r="E18" s="17"/>
    </row>
    <row r="19" spans="1:6" ht="25.5" x14ac:dyDescent="0.25">
      <c r="A19" s="9" t="s">
        <v>20</v>
      </c>
      <c r="B19" s="10">
        <v>560634.34</v>
      </c>
      <c r="C19" s="10"/>
      <c r="D19" s="9"/>
    </row>
    <row r="20" spans="1:6" x14ac:dyDescent="0.25">
      <c r="A20" s="9" t="s">
        <v>21</v>
      </c>
      <c r="B20" s="10">
        <v>0</v>
      </c>
      <c r="C20" s="10"/>
      <c r="D20" s="9"/>
    </row>
    <row r="21" spans="1:6" x14ac:dyDescent="0.25">
      <c r="A21" s="5" t="s">
        <v>22</v>
      </c>
      <c r="B21" s="6">
        <f>SUM(B22:B25)</f>
        <v>8030422.8499999996</v>
      </c>
      <c r="C21" s="6">
        <f>SUM(C22:C25)</f>
        <v>1145050</v>
      </c>
      <c r="D21" s="7" t="s">
        <v>17</v>
      </c>
    </row>
    <row r="22" spans="1:6" ht="25.5" x14ac:dyDescent="0.25">
      <c r="A22" s="9" t="s">
        <v>23</v>
      </c>
      <c r="B22" s="10">
        <v>3777115.67</v>
      </c>
      <c r="C22" s="10">
        <v>1145050</v>
      </c>
      <c r="D22" s="18"/>
      <c r="E22" s="17"/>
    </row>
    <row r="23" spans="1:6" ht="25.5" x14ac:dyDescent="0.25">
      <c r="A23" s="9" t="s">
        <v>24</v>
      </c>
      <c r="B23" s="10">
        <v>0</v>
      </c>
      <c r="C23" s="10"/>
      <c r="D23" s="18"/>
      <c r="E23" s="13"/>
    </row>
    <row r="24" spans="1:6" x14ac:dyDescent="0.25">
      <c r="A24" s="9" t="s">
        <v>25</v>
      </c>
      <c r="B24" s="10">
        <v>2236793.92</v>
      </c>
      <c r="C24" s="10"/>
      <c r="D24" s="18"/>
    </row>
    <row r="25" spans="1:6" x14ac:dyDescent="0.25">
      <c r="A25" s="9" t="s">
        <v>26</v>
      </c>
      <c r="B25" s="10">
        <v>2016513.26</v>
      </c>
      <c r="C25" s="10"/>
      <c r="D25" s="18"/>
    </row>
    <row r="26" spans="1:6" ht="25.5" x14ac:dyDescent="0.25">
      <c r="A26" s="5" t="s">
        <v>27</v>
      </c>
      <c r="B26" s="6">
        <f>SUM(B27:B28)</f>
        <v>2413276.27</v>
      </c>
      <c r="C26" s="6">
        <f>SUM(C27:C28)</f>
        <v>275000</v>
      </c>
      <c r="D26" s="7" t="s">
        <v>17</v>
      </c>
    </row>
    <row r="27" spans="1:6" ht="25.5" x14ac:dyDescent="0.25">
      <c r="A27" s="9" t="s">
        <v>28</v>
      </c>
      <c r="B27" s="10">
        <v>2008110.86</v>
      </c>
      <c r="C27" s="10">
        <v>275000</v>
      </c>
      <c r="D27" s="9"/>
      <c r="E27" s="17"/>
    </row>
    <row r="28" spans="1:6" ht="25.5" x14ac:dyDescent="0.25">
      <c r="A28" s="19" t="s">
        <v>29</v>
      </c>
      <c r="B28" s="10">
        <v>405165.41</v>
      </c>
      <c r="C28" s="10"/>
      <c r="D28" s="9"/>
    </row>
    <row r="29" spans="1:6" ht="28.15" customHeight="1" x14ac:dyDescent="0.25">
      <c r="A29" s="5" t="s">
        <v>30</v>
      </c>
      <c r="B29" s="6">
        <f>+B30</f>
        <v>1930903.77</v>
      </c>
      <c r="C29" s="6">
        <f>SUM(C30)</f>
        <v>0</v>
      </c>
      <c r="D29" s="7" t="s">
        <v>17</v>
      </c>
    </row>
    <row r="30" spans="1:6" ht="25.5" x14ac:dyDescent="0.25">
      <c r="A30" s="9" t="s">
        <v>31</v>
      </c>
      <c r="B30" s="10">
        <v>1930903.77</v>
      </c>
      <c r="C30" s="10"/>
      <c r="D30" s="9"/>
      <c r="F30" s="17"/>
    </row>
    <row r="31" spans="1:6" x14ac:dyDescent="0.25">
      <c r="A31" s="5" t="s">
        <v>32</v>
      </c>
      <c r="B31" s="6">
        <f>SUM(B32:B41)</f>
        <v>314582676.01999998</v>
      </c>
      <c r="C31" s="6">
        <f>SUM(C32:C41)</f>
        <v>189862965.96000001</v>
      </c>
      <c r="D31" s="7" t="s">
        <v>17</v>
      </c>
      <c r="E31" s="14"/>
    </row>
    <row r="32" spans="1:6" ht="38.25" x14ac:dyDescent="0.25">
      <c r="A32" s="9" t="s">
        <v>33</v>
      </c>
      <c r="B32" s="10">
        <v>16986766.23</v>
      </c>
      <c r="C32" s="10"/>
      <c r="D32" s="9"/>
    </row>
    <row r="33" spans="1:7" ht="67.900000000000006" customHeight="1" x14ac:dyDescent="0.25">
      <c r="A33" s="9" t="s">
        <v>34</v>
      </c>
      <c r="B33" s="10">
        <v>2383931.2200000002</v>
      </c>
      <c r="C33" s="10">
        <v>147134561.11000001</v>
      </c>
      <c r="D33" s="9" t="s">
        <v>35</v>
      </c>
    </row>
    <row r="34" spans="1:7" ht="25.5" x14ac:dyDescent="0.25">
      <c r="A34" s="9" t="s">
        <v>36</v>
      </c>
      <c r="B34" s="10">
        <v>23810517.870000001</v>
      </c>
      <c r="C34" s="10">
        <v>1437146.12</v>
      </c>
      <c r="D34" s="9"/>
    </row>
    <row r="35" spans="1:7" ht="25.5" x14ac:dyDescent="0.25">
      <c r="A35" s="9" t="s">
        <v>37</v>
      </c>
      <c r="B35" s="10">
        <v>18504258.879999999</v>
      </c>
      <c r="C35" s="10">
        <v>11489279.390000001</v>
      </c>
      <c r="D35" s="20"/>
      <c r="E35" s="13"/>
      <c r="F35" s="17"/>
    </row>
    <row r="36" spans="1:7" x14ac:dyDescent="0.25">
      <c r="A36" s="21" t="s">
        <v>38</v>
      </c>
      <c r="B36" s="10">
        <v>5570325.5999999996</v>
      </c>
      <c r="C36" s="10">
        <v>7885868.5</v>
      </c>
      <c r="D36" s="20"/>
      <c r="E36" s="13"/>
      <c r="F36" s="17"/>
    </row>
    <row r="37" spans="1:7" ht="25.5" x14ac:dyDescent="0.25">
      <c r="A37" s="9" t="s">
        <v>39</v>
      </c>
      <c r="B37" s="10">
        <v>25750946.5</v>
      </c>
      <c r="C37" s="10">
        <v>4570853.09</v>
      </c>
      <c r="D37" s="9"/>
    </row>
    <row r="38" spans="1:7" ht="25.5" x14ac:dyDescent="0.25">
      <c r="A38" s="9" t="s">
        <v>40</v>
      </c>
      <c r="B38" s="10">
        <v>34062000</v>
      </c>
      <c r="C38" s="10">
        <v>0</v>
      </c>
      <c r="D38" s="9"/>
    </row>
    <row r="39" spans="1:7" ht="71.45" customHeight="1" x14ac:dyDescent="0.25">
      <c r="A39" s="9" t="s">
        <v>41</v>
      </c>
      <c r="B39" s="10">
        <v>8277449.7199999997</v>
      </c>
      <c r="C39" s="10">
        <v>17345257.75</v>
      </c>
      <c r="D39" s="9" t="s">
        <v>42</v>
      </c>
    </row>
    <row r="40" spans="1:7" x14ac:dyDescent="0.25">
      <c r="A40" s="9" t="s">
        <v>43</v>
      </c>
      <c r="B40" s="10">
        <v>175000000</v>
      </c>
      <c r="C40" s="10">
        <v>0</v>
      </c>
      <c r="D40" s="9"/>
    </row>
    <row r="41" spans="1:7" x14ac:dyDescent="0.25">
      <c r="A41" s="9" t="s">
        <v>44</v>
      </c>
      <c r="B41" s="10">
        <v>4236480</v>
      </c>
      <c r="C41" s="10">
        <v>0</v>
      </c>
      <c r="D41" s="9"/>
    </row>
    <row r="42" spans="1:7" x14ac:dyDescent="0.25">
      <c r="A42" s="22" t="s">
        <v>45</v>
      </c>
      <c r="B42" s="23">
        <f>+B31+B29+B26+B21+B16+B5</f>
        <v>487797923.12299997</v>
      </c>
      <c r="C42" s="23">
        <f>C31+C29+C26+C21+C16+C5</f>
        <v>238546141.55000001</v>
      </c>
      <c r="D42" s="24" t="s">
        <v>17</v>
      </c>
    </row>
    <row r="43" spans="1:7" x14ac:dyDescent="0.25">
      <c r="A43" s="9" t="s">
        <v>46</v>
      </c>
      <c r="B43" s="10">
        <v>251257163.80000001</v>
      </c>
      <c r="C43" s="10">
        <v>272673585.62</v>
      </c>
      <c r="D43" s="9"/>
    </row>
    <row r="44" spans="1:7" x14ac:dyDescent="0.25">
      <c r="A44" s="22" t="s">
        <v>47</v>
      </c>
      <c r="B44" s="23">
        <f>SUM(B42:B43)</f>
        <v>739055086.92299998</v>
      </c>
      <c r="C44" s="23">
        <f>SUM(C42:C43)</f>
        <v>511219727.17000002</v>
      </c>
      <c r="D44" s="24" t="s">
        <v>17</v>
      </c>
    </row>
    <row r="45" spans="1:7" x14ac:dyDescent="0.25">
      <c r="A45" s="9" t="s">
        <v>48</v>
      </c>
      <c r="B45" s="25">
        <f>C44/B44</f>
        <v>0.69172073396913447</v>
      </c>
      <c r="G45" s="27"/>
    </row>
    <row r="46" spans="1:7" x14ac:dyDescent="0.25">
      <c r="G46" s="27"/>
    </row>
    <row r="47" spans="1:7" x14ac:dyDescent="0.25">
      <c r="G47" s="28"/>
    </row>
    <row r="48" spans="1:7" x14ac:dyDescent="0.25">
      <c r="C48" s="29"/>
    </row>
    <row r="49" spans="2:3" x14ac:dyDescent="0.25">
      <c r="B49" s="30"/>
      <c r="C49" s="30"/>
    </row>
  </sheetData>
  <mergeCells count="1"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Zayas Moreno</dc:creator>
  <cp:lastModifiedBy>Betania Cordero</cp:lastModifiedBy>
  <dcterms:created xsi:type="dcterms:W3CDTF">2021-10-08T16:57:27Z</dcterms:created>
  <dcterms:modified xsi:type="dcterms:W3CDTF">2021-12-09T15:30:03Z</dcterms:modified>
</cp:coreProperties>
</file>