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Unidades compartidas\DP&amp;D\Planificación\2023\POA 2023\Documentos finales\"/>
    </mc:Choice>
  </mc:AlternateContent>
  <xr:revisionPtr revIDLastSave="0" documentId="13_ncr:1_{77A5003B-24FD-4823-BEB6-98072CC937BC}" xr6:coauthVersionLast="47" xr6:coauthVersionMax="47" xr10:uidLastSave="{00000000-0000-0000-0000-000000000000}"/>
  <bookViews>
    <workbookView xWindow="-120" yWindow="-120" windowWidth="20730" windowHeight="11160" xr2:uid="{00000000-000D-0000-FFFF-FFFF00000000}"/>
  </bookViews>
  <sheets>
    <sheet name="POA Eje 1" sheetId="3" r:id="rId1"/>
    <sheet name="POA Eje 2" sheetId="4" r:id="rId2"/>
    <sheet name="POA Eje 3" sheetId="5" r:id="rId3"/>
    <sheet name="Costeo" sheetId="1" r:id="rId4"/>
  </sheets>
  <definedNames>
    <definedName name="Eje_1___Calidad_académica">#REF!</definedName>
    <definedName name="Eje_2___Impacto_sectorial_de_programas_y_proyectos_educativos">#REF!</definedName>
    <definedName name="Eje_3___Fortalecimiento_institucional">#REF!</definedName>
    <definedName name="Ejes">#REF!</definedName>
    <definedName name="Product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134" i="3" l="1"/>
  <c r="AF133" i="3"/>
  <c r="AF142" i="3" l="1"/>
  <c r="AF200" i="5" l="1"/>
  <c r="AF201" i="5"/>
  <c r="AF202" i="5"/>
  <c r="AF203" i="5"/>
  <c r="AF204" i="5"/>
  <c r="AF205" i="5"/>
  <c r="AF80" i="5" l="1"/>
  <c r="AF79" i="5"/>
  <c r="AF235" i="5"/>
  <c r="AF274" i="5"/>
  <c r="AF415" i="5"/>
  <c r="AF10" i="5"/>
  <c r="AF11" i="5"/>
  <c r="AF12" i="5"/>
  <c r="AF13" i="5"/>
  <c r="AF14" i="5"/>
  <c r="AF15" i="5"/>
  <c r="AF16" i="5"/>
  <c r="AF17" i="5"/>
  <c r="AF18" i="5"/>
  <c r="AF19" i="5"/>
  <c r="AF20" i="5"/>
  <c r="AF21" i="5"/>
  <c r="AF22" i="5"/>
  <c r="AF23" i="5"/>
  <c r="AF24" i="5"/>
  <c r="AF25" i="5"/>
  <c r="AF26" i="5"/>
  <c r="AF27" i="5"/>
  <c r="AF28" i="5"/>
  <c r="AF29" i="5"/>
  <c r="AF30"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F64" i="5"/>
  <c r="AF65" i="5"/>
  <c r="AF66" i="5"/>
  <c r="AF67" i="5"/>
  <c r="AF68" i="5"/>
  <c r="AF69" i="5"/>
  <c r="AF70" i="5"/>
  <c r="AF71" i="5"/>
  <c r="AF72" i="5"/>
  <c r="AF73" i="5"/>
  <c r="AF74" i="5"/>
  <c r="AF75" i="5"/>
  <c r="AF76" i="5"/>
  <c r="AF77" i="5"/>
  <c r="AF81" i="5"/>
  <c r="AF82" i="5"/>
  <c r="AF83" i="5"/>
  <c r="AF84" i="5"/>
  <c r="AF85" i="5"/>
  <c r="AF86" i="5"/>
  <c r="AF87" i="5"/>
  <c r="AF88" i="5"/>
  <c r="AF89" i="5"/>
  <c r="AF90" i="5"/>
  <c r="AF91" i="5"/>
  <c r="AF92" i="5"/>
  <c r="AF93" i="5"/>
  <c r="AF94" i="5"/>
  <c r="AF95" i="5"/>
  <c r="AF96" i="5"/>
  <c r="AF97" i="5"/>
  <c r="AF98" i="5"/>
  <c r="AF99" i="5"/>
  <c r="AF100" i="5"/>
  <c r="AF101" i="5"/>
  <c r="AF102" i="5"/>
  <c r="AF103" i="5"/>
  <c r="AF104" i="5"/>
  <c r="AF105" i="5"/>
  <c r="AF106" i="5"/>
  <c r="AF107" i="5"/>
  <c r="AF108" i="5"/>
  <c r="AF109" i="5"/>
  <c r="AF110" i="5"/>
  <c r="AF111" i="5"/>
  <c r="AF112" i="5"/>
  <c r="AF113" i="5"/>
  <c r="AF114" i="5"/>
  <c r="AF115" i="5"/>
  <c r="AF116" i="5"/>
  <c r="AF117" i="5"/>
  <c r="AF118" i="5"/>
  <c r="AF119" i="5"/>
  <c r="AF120" i="5"/>
  <c r="AF121" i="5"/>
  <c r="AF122" i="5"/>
  <c r="AF123" i="5"/>
  <c r="AF124" i="5"/>
  <c r="AF125" i="5"/>
  <c r="AF126" i="5"/>
  <c r="AF127" i="5"/>
  <c r="AF128" i="5"/>
  <c r="AF129" i="5"/>
  <c r="AF130" i="5"/>
  <c r="AF131" i="5"/>
  <c r="AF132" i="5"/>
  <c r="AF133" i="5"/>
  <c r="AF134" i="5"/>
  <c r="AF135" i="5"/>
  <c r="AF136" i="5"/>
  <c r="AF137" i="5"/>
  <c r="AF138" i="5"/>
  <c r="AF139" i="5"/>
  <c r="AF140" i="5"/>
  <c r="AF141" i="5"/>
  <c r="AF142" i="5"/>
  <c r="AF143" i="5"/>
  <c r="AF144" i="5"/>
  <c r="AF145" i="5"/>
  <c r="AF146" i="5"/>
  <c r="AF147" i="5"/>
  <c r="AF148" i="5"/>
  <c r="AF149" i="5"/>
  <c r="AF150" i="5"/>
  <c r="AF151" i="5"/>
  <c r="AF152" i="5"/>
  <c r="AF153" i="5"/>
  <c r="AF154" i="5"/>
  <c r="AF155" i="5"/>
  <c r="AF156" i="5"/>
  <c r="AF158" i="5"/>
  <c r="AF159" i="5"/>
  <c r="AF160" i="5"/>
  <c r="AF161" i="5"/>
  <c r="AF162" i="5"/>
  <c r="AF163" i="5"/>
  <c r="AF164" i="5"/>
  <c r="AF165" i="5"/>
  <c r="AF166" i="5"/>
  <c r="AF167" i="5"/>
  <c r="AF168" i="5"/>
  <c r="AF169" i="5"/>
  <c r="AF170" i="5"/>
  <c r="AF171" i="5"/>
  <c r="AF172" i="5"/>
  <c r="AF173" i="5"/>
  <c r="AF174" i="5"/>
  <c r="AF175" i="5"/>
  <c r="AF176" i="5"/>
  <c r="AF177" i="5"/>
  <c r="AF178" i="5"/>
  <c r="AF179" i="5"/>
  <c r="AF180" i="5"/>
  <c r="AF181" i="5"/>
  <c r="AF182" i="5"/>
  <c r="AF183" i="5"/>
  <c r="AF184" i="5"/>
  <c r="AF185" i="5"/>
  <c r="AF186" i="5"/>
  <c r="AF187" i="5"/>
  <c r="AF188" i="5"/>
  <c r="AF189" i="5"/>
  <c r="AF190" i="5"/>
  <c r="AF191" i="5"/>
  <c r="AF192" i="5"/>
  <c r="AF193" i="5"/>
  <c r="AF194" i="5"/>
  <c r="AF195" i="5"/>
  <c r="AF196" i="5"/>
  <c r="AF197" i="5"/>
  <c r="AF198" i="5"/>
  <c r="AF199" i="5"/>
  <c r="AF206" i="5"/>
  <c r="AF207" i="5"/>
  <c r="AF208" i="5"/>
  <c r="AF209" i="5"/>
  <c r="AF210" i="5"/>
  <c r="AF211" i="5"/>
  <c r="AF212" i="5"/>
  <c r="AF213" i="5"/>
  <c r="AF214" i="5"/>
  <c r="AF215" i="5"/>
  <c r="AF216" i="5"/>
  <c r="AF217" i="5"/>
  <c r="AF218" i="5"/>
  <c r="AF219" i="5"/>
  <c r="AF220" i="5"/>
  <c r="AF221" i="5"/>
  <c r="AF222" i="5"/>
  <c r="AF223" i="5"/>
  <c r="AF224" i="5"/>
  <c r="AF225" i="5"/>
  <c r="AF226" i="5"/>
  <c r="AF227" i="5"/>
  <c r="AF228" i="5"/>
  <c r="AF229" i="5"/>
  <c r="AF230" i="5"/>
  <c r="AF231" i="5"/>
  <c r="AF232" i="5"/>
  <c r="AF233" i="5"/>
  <c r="AF234" i="5"/>
  <c r="AF236" i="5"/>
  <c r="AF237" i="5"/>
  <c r="AF238" i="5"/>
  <c r="AF239" i="5"/>
  <c r="AF240" i="5"/>
  <c r="AF241" i="5"/>
  <c r="AF242" i="5"/>
  <c r="AF243" i="5"/>
  <c r="AF244" i="5"/>
  <c r="AF245" i="5"/>
  <c r="AF246" i="5"/>
  <c r="AF247" i="5"/>
  <c r="AF248" i="5"/>
  <c r="AF249" i="5"/>
  <c r="AF250" i="5"/>
  <c r="AF251" i="5"/>
  <c r="AF252" i="5"/>
  <c r="AF253" i="5"/>
  <c r="AF254" i="5"/>
  <c r="AF255" i="5"/>
  <c r="AF256" i="5"/>
  <c r="AF257" i="5"/>
  <c r="AF258" i="5"/>
  <c r="AF259" i="5"/>
  <c r="AF260" i="5"/>
  <c r="AF261" i="5"/>
  <c r="AF262" i="5"/>
  <c r="AF263" i="5"/>
  <c r="AF264" i="5"/>
  <c r="AF265" i="5"/>
  <c r="AF266" i="5"/>
  <c r="AF267" i="5"/>
  <c r="AF268" i="5"/>
  <c r="AF269" i="5"/>
  <c r="AF270" i="5"/>
  <c r="AF271" i="5"/>
  <c r="AF272" i="5"/>
  <c r="AF273" i="5"/>
  <c r="AF275" i="5"/>
  <c r="AF276" i="5"/>
  <c r="AF277" i="5"/>
  <c r="AF278" i="5"/>
  <c r="AF279" i="5"/>
  <c r="AF280" i="5"/>
  <c r="AF281" i="5"/>
  <c r="AF282" i="5"/>
  <c r="AF283" i="5"/>
  <c r="AF284" i="5"/>
  <c r="AF285" i="5"/>
  <c r="AF286" i="5"/>
  <c r="AF287" i="5"/>
  <c r="AF288" i="5"/>
  <c r="AF289" i="5"/>
  <c r="AF290" i="5"/>
  <c r="AF291" i="5"/>
  <c r="AF292" i="5"/>
  <c r="AF293" i="5"/>
  <c r="AF294" i="5"/>
  <c r="AF295" i="5"/>
  <c r="AF296" i="5"/>
  <c r="AF297" i="5"/>
  <c r="AF298" i="5"/>
  <c r="AF299" i="5"/>
  <c r="AF300" i="5"/>
  <c r="AF301" i="5"/>
  <c r="AF302" i="5"/>
  <c r="AF303" i="5"/>
  <c r="AF304" i="5"/>
  <c r="AF305" i="5"/>
  <c r="AF306" i="5"/>
  <c r="AF307" i="5"/>
  <c r="AF308" i="5"/>
  <c r="AF309" i="5"/>
  <c r="AF310" i="5"/>
  <c r="AF311" i="5"/>
  <c r="AF312" i="5"/>
  <c r="AF313" i="5"/>
  <c r="AF314" i="5"/>
  <c r="AF315" i="5"/>
  <c r="AF316" i="5"/>
  <c r="AF317" i="5"/>
  <c r="AF318" i="5"/>
  <c r="AF319" i="5"/>
  <c r="AF320" i="5"/>
  <c r="AF321" i="5"/>
  <c r="AF322" i="5"/>
  <c r="AF323" i="5"/>
  <c r="AF324" i="5"/>
  <c r="AF325" i="5"/>
  <c r="AF326" i="5"/>
  <c r="AF327" i="5"/>
  <c r="AF328" i="5"/>
  <c r="AF329" i="5"/>
  <c r="AF330" i="5"/>
  <c r="AF331" i="5"/>
  <c r="AF332" i="5"/>
  <c r="AF333" i="5"/>
  <c r="AF334" i="5"/>
  <c r="AF335" i="5"/>
  <c r="AF336" i="5"/>
  <c r="AF337" i="5"/>
  <c r="AF338" i="5"/>
  <c r="AF339" i="5"/>
  <c r="AF340" i="5"/>
  <c r="AF341" i="5"/>
  <c r="AF342" i="5"/>
  <c r="AF343" i="5"/>
  <c r="AF344" i="5"/>
  <c r="AF345" i="5"/>
  <c r="AF346" i="5"/>
  <c r="AF347" i="5"/>
  <c r="AF348" i="5"/>
  <c r="AF349" i="5"/>
  <c r="AF350" i="5"/>
  <c r="AF351" i="5"/>
  <c r="AF352" i="5"/>
  <c r="AF353" i="5"/>
  <c r="AF354" i="5"/>
  <c r="AF355" i="5"/>
  <c r="AF356" i="5"/>
  <c r="AF357" i="5"/>
  <c r="AF358" i="5"/>
  <c r="AF359" i="5"/>
  <c r="AF360" i="5"/>
  <c r="AF361" i="5"/>
  <c r="AF362" i="5"/>
  <c r="AF363" i="5"/>
  <c r="AF364" i="5"/>
  <c r="AF365" i="5"/>
  <c r="AF366" i="5"/>
  <c r="AF367" i="5"/>
  <c r="AF368" i="5"/>
  <c r="AF369" i="5"/>
  <c r="AF370" i="5"/>
  <c r="AF371" i="5"/>
  <c r="AF372" i="5"/>
  <c r="AF373" i="5"/>
  <c r="AF374" i="5"/>
  <c r="AF375" i="5"/>
  <c r="AF376" i="5"/>
  <c r="AF377" i="5"/>
  <c r="AF378" i="5"/>
  <c r="AF379" i="5"/>
  <c r="AF380" i="5"/>
  <c r="AF381" i="5"/>
  <c r="AF382" i="5"/>
  <c r="AF383" i="5"/>
  <c r="AF384" i="5"/>
  <c r="AF385" i="5"/>
  <c r="AF386" i="5"/>
  <c r="AF387" i="5"/>
  <c r="AF388" i="5"/>
  <c r="AF389" i="5"/>
  <c r="AF390" i="5"/>
  <c r="AF391" i="5"/>
  <c r="AF392" i="5"/>
  <c r="AF393" i="5"/>
  <c r="AF394" i="5"/>
  <c r="AF395" i="5"/>
  <c r="AF396" i="5"/>
  <c r="AF397" i="5"/>
  <c r="AF398" i="5"/>
  <c r="AF399" i="5"/>
  <c r="AF400" i="5"/>
  <c r="AF401" i="5"/>
  <c r="AF402" i="5"/>
  <c r="AF403" i="5"/>
  <c r="AF404" i="5"/>
  <c r="AF405" i="5"/>
  <c r="AF406" i="5"/>
  <c r="AF407" i="5"/>
  <c r="AF408" i="5"/>
  <c r="AF409" i="5"/>
  <c r="AF410" i="5"/>
  <c r="AF411" i="5"/>
  <c r="AF412" i="5"/>
  <c r="AF413" i="5"/>
  <c r="AF414" i="5"/>
  <c r="AF416" i="5"/>
  <c r="AF417" i="5"/>
  <c r="AF418" i="5"/>
  <c r="AF419" i="5"/>
  <c r="AF420" i="5"/>
  <c r="AF421" i="5"/>
  <c r="AF422" i="5"/>
  <c r="AF423" i="5"/>
  <c r="AF424" i="5"/>
  <c r="AF425" i="5"/>
  <c r="AF426" i="5"/>
  <c r="AF427" i="5"/>
  <c r="AF428" i="5"/>
  <c r="AF429" i="5"/>
  <c r="AF9" i="5"/>
  <c r="AF430" i="5" l="1"/>
  <c r="Q651" i="1" l="1"/>
  <c r="AF48" i="3" l="1"/>
  <c r="AF49" i="3"/>
  <c r="AF50" i="3"/>
  <c r="AF51" i="3"/>
  <c r="AF21" i="4"/>
  <c r="AF89" i="3"/>
  <c r="AF69" i="3"/>
  <c r="AF52" i="3" l="1"/>
  <c r="AF47" i="3"/>
  <c r="AF53" i="3"/>
  <c r="AF62" i="4" l="1"/>
  <c r="AF17" i="4" l="1"/>
  <c r="AF117" i="3" l="1"/>
  <c r="AF125" i="3"/>
  <c r="AF126" i="3"/>
  <c r="AF127" i="3"/>
  <c r="AF107" i="3"/>
  <c r="AF108" i="3"/>
  <c r="AF109" i="3"/>
  <c r="AF54" i="3"/>
  <c r="AF55" i="3"/>
  <c r="AF56" i="3"/>
  <c r="AF57" i="3"/>
  <c r="AF58" i="3"/>
  <c r="AF59" i="3"/>
  <c r="AF60" i="3"/>
  <c r="AF61" i="3"/>
  <c r="AF62" i="3"/>
  <c r="AF63" i="3"/>
  <c r="AF64" i="3"/>
  <c r="AF65" i="3"/>
  <c r="AF66" i="3"/>
  <c r="AF39" i="3"/>
  <c r="AF40" i="3"/>
  <c r="AF41" i="3"/>
  <c r="AF42" i="3"/>
  <c r="AF43" i="3"/>
  <c r="AF44" i="3"/>
  <c r="AF45" i="3"/>
  <c r="AF46" i="3"/>
  <c r="AF20" i="3"/>
  <c r="AF21" i="3"/>
  <c r="AF22" i="3"/>
  <c r="AF23" i="3"/>
  <c r="AF25" i="3"/>
  <c r="AF26" i="3"/>
  <c r="AF27" i="3"/>
  <c r="AF28" i="3"/>
  <c r="AF29" i="3"/>
  <c r="AF30" i="3"/>
  <c r="AF31" i="3"/>
  <c r="AF32" i="3"/>
  <c r="AF33" i="3"/>
  <c r="AF34" i="3"/>
  <c r="AF35" i="3"/>
  <c r="AF36" i="3"/>
  <c r="AF37" i="3"/>
  <c r="AF38" i="3"/>
  <c r="AF9" i="3"/>
  <c r="AF10" i="3"/>
  <c r="AF11" i="3"/>
  <c r="AF20" i="4"/>
  <c r="AF24" i="3"/>
  <c r="AF24" i="4" l="1"/>
  <c r="AF118" i="3"/>
  <c r="AF120" i="3"/>
  <c r="AF121" i="3"/>
  <c r="AF123" i="3"/>
  <c r="AF61" i="4" l="1"/>
  <c r="AF28" i="4"/>
  <c r="AF19" i="4"/>
  <c r="AF119" i="3"/>
  <c r="AF124" i="3"/>
  <c r="AF122" i="3"/>
  <c r="AF137" i="3" l="1"/>
  <c r="AF138" i="3"/>
  <c r="AF139" i="3"/>
  <c r="AF140" i="3"/>
  <c r="AF141" i="3"/>
  <c r="H135" i="3"/>
  <c r="F135" i="3"/>
  <c r="I113" i="3"/>
  <c r="AF64" i="4"/>
  <c r="AF65" i="4"/>
  <c r="AF66" i="4"/>
  <c r="AF67" i="4"/>
  <c r="AF68" i="4"/>
  <c r="Q68" i="4"/>
  <c r="F39" i="5" l="1"/>
  <c r="F34" i="5"/>
  <c r="AF136" i="3"/>
  <c r="AF63" i="4"/>
  <c r="AF60" i="4"/>
  <c r="AF59" i="4"/>
  <c r="AF58" i="4"/>
  <c r="AF57" i="4"/>
  <c r="AF56" i="4"/>
  <c r="AF55" i="4"/>
  <c r="AF54" i="4"/>
  <c r="AF53" i="4"/>
  <c r="AF52" i="4"/>
  <c r="AF50" i="4"/>
  <c r="AF49" i="4"/>
  <c r="AF48" i="4"/>
  <c r="AF47" i="4"/>
  <c r="AF46" i="4"/>
  <c r="AF45" i="4"/>
  <c r="AF44" i="4"/>
  <c r="AF43" i="4"/>
  <c r="AF42" i="4"/>
  <c r="AF41" i="4"/>
  <c r="AF40" i="4"/>
  <c r="AF39" i="4"/>
  <c r="AF38" i="4"/>
  <c r="AF37" i="4"/>
  <c r="AF36" i="4"/>
  <c r="AF35" i="4"/>
  <c r="AF34" i="4"/>
  <c r="AF33" i="4"/>
  <c r="AF32" i="4"/>
  <c r="AF31" i="4"/>
  <c r="AF30" i="4"/>
  <c r="AF29" i="4"/>
  <c r="AF27" i="4"/>
  <c r="AF26" i="4"/>
  <c r="AF25" i="4"/>
  <c r="AF23" i="4"/>
  <c r="AF22" i="4"/>
  <c r="AF18" i="4"/>
  <c r="AF15" i="4"/>
  <c r="AF16" i="4"/>
  <c r="AF14" i="4"/>
  <c r="AF13" i="4"/>
  <c r="AF12" i="4"/>
  <c r="AF11" i="4"/>
  <c r="AF10" i="4"/>
  <c r="AF9" i="4"/>
  <c r="AF13" i="3"/>
  <c r="AF14" i="3"/>
  <c r="AF15" i="3"/>
  <c r="AF16" i="3"/>
  <c r="AF17" i="3"/>
  <c r="AF18" i="3"/>
  <c r="AF19" i="3"/>
  <c r="AF67" i="3"/>
  <c r="AF68" i="3"/>
  <c r="AF70" i="3"/>
  <c r="AF71" i="3"/>
  <c r="AF72" i="3"/>
  <c r="AF73" i="3"/>
  <c r="AF74" i="3"/>
  <c r="AF75" i="3"/>
  <c r="AF76" i="3"/>
  <c r="AF77" i="3"/>
  <c r="AF78" i="3"/>
  <c r="AF79" i="3"/>
  <c r="AF80" i="3"/>
  <c r="AF81" i="3"/>
  <c r="AF82" i="3"/>
  <c r="AF83" i="3"/>
  <c r="AF84" i="3"/>
  <c r="AF85" i="3"/>
  <c r="AF86" i="3"/>
  <c r="AF87" i="3"/>
  <c r="AF88" i="3"/>
  <c r="AF90" i="3"/>
  <c r="AF91" i="3"/>
  <c r="AF92" i="3"/>
  <c r="AF93" i="3"/>
  <c r="AF94" i="3"/>
  <c r="AF95" i="3"/>
  <c r="AF96" i="3"/>
  <c r="AF97" i="3"/>
  <c r="AF98" i="3"/>
  <c r="AF99" i="3"/>
  <c r="AF100" i="3"/>
  <c r="AF101" i="3"/>
  <c r="AF102" i="3"/>
  <c r="AF103" i="3"/>
  <c r="AF104" i="3"/>
  <c r="AF105" i="3"/>
  <c r="AF106" i="3"/>
  <c r="AF110" i="3"/>
  <c r="AF111" i="3"/>
  <c r="AF112" i="3"/>
  <c r="AF113" i="3"/>
  <c r="AF114" i="3"/>
  <c r="AF115" i="3"/>
  <c r="AF116" i="3"/>
  <c r="AF128" i="3"/>
  <c r="AF129" i="3"/>
  <c r="AF130" i="3"/>
  <c r="AF131" i="3"/>
  <c r="AF132" i="3"/>
  <c r="AF135" i="3"/>
  <c r="AF143" i="3"/>
  <c r="AF12" i="3"/>
  <c r="AF144" i="3" l="1"/>
  <c r="AF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171" authorId="0" shapeId="0" xr:uid="{5716F646-E246-4B03-B9EF-02A4622CCF04}">
      <text>
        <r>
          <rPr>
            <sz val="11"/>
            <color theme="1"/>
            <rFont val="Calibri"/>
            <family val="2"/>
            <scheme val="minor"/>
          </rPr>
          <t>======
ID#AAAAcR1ADsU
Ana Basden    (2022-06-30 15:26:13)
Confirmar si se presento al despacho</t>
        </r>
      </text>
    </comment>
  </commentList>
</comments>
</file>

<file path=xl/sharedStrings.xml><?xml version="1.0" encoding="utf-8"?>
<sst xmlns="http://schemas.openxmlformats.org/spreadsheetml/2006/main" count="10460" uniqueCount="2157">
  <si>
    <t>ISFODOSU</t>
  </si>
  <si>
    <t>Plan Operativo Anual, 2022</t>
  </si>
  <si>
    <t>Unidad de medida</t>
  </si>
  <si>
    <t>Costo Unitario (RD$)</t>
  </si>
  <si>
    <t>Monto total (RD$)</t>
  </si>
  <si>
    <t>Rosas cortadas</t>
  </si>
  <si>
    <t>Arreglo de flores cortadas</t>
  </si>
  <si>
    <t>Papel para impresora o fotocopiadora</t>
  </si>
  <si>
    <t>Papel de escritura</t>
  </si>
  <si>
    <t>Blocs o cuadernos de papel</t>
  </si>
  <si>
    <t>Papeles cartulina</t>
  </si>
  <si>
    <t>Papel de notas autoadhesivas</t>
  </si>
  <si>
    <t>Papel libros o cuadernos para bitácoras</t>
  </si>
  <si>
    <t>Papel de construcción</t>
  </si>
  <si>
    <t>Gasolina</t>
  </si>
  <si>
    <t>Transporte de personal</t>
  </si>
  <si>
    <t>Caja</t>
  </si>
  <si>
    <t>Botellas de plástico</t>
  </si>
  <si>
    <t>Neumático para llantas de automóviles</t>
  </si>
  <si>
    <t>Llantas para automóviles o camionetas</t>
  </si>
  <si>
    <t>Sistemas de posicionamiento global de vehículos</t>
  </si>
  <si>
    <t>Pilas alcalinas</t>
  </si>
  <si>
    <t>Baterías para vehículos</t>
  </si>
  <si>
    <t>Conjuntos generales de herramientas</t>
  </si>
  <si>
    <t>Estantes de montaje</t>
  </si>
  <si>
    <t>Aglomerante epoxy</t>
  </si>
  <si>
    <t>Pinturas de agua</t>
  </si>
  <si>
    <t>Reglas</t>
  </si>
  <si>
    <t>Unidades de disco duro</t>
  </si>
  <si>
    <t>Computadores notebook</t>
  </si>
  <si>
    <t>Computadores de escritorio</t>
  </si>
  <si>
    <t>Equipo de seguridad de red cortafuegos (firewall)</t>
  </si>
  <si>
    <t>Software de adquisiciones</t>
  </si>
  <si>
    <t>Software de manejo de licencias</t>
  </si>
  <si>
    <t>Calculadoras o accesorios</t>
  </si>
  <si>
    <t>Grapadoras</t>
  </si>
  <si>
    <t>Tijeras</t>
  </si>
  <si>
    <t>Bolígrafos</t>
  </si>
  <si>
    <t>Lápices de madera</t>
  </si>
  <si>
    <t>Lápices de colores</t>
  </si>
  <si>
    <t>Marcadores</t>
  </si>
  <si>
    <t>Resaltadores</t>
  </si>
  <si>
    <t>Combinación de esfero y resaltador</t>
  </si>
  <si>
    <t>Fluido de corrección</t>
  </si>
  <si>
    <t>Borradores</t>
  </si>
  <si>
    <t>Carpetas</t>
  </si>
  <si>
    <t>Clips para papel</t>
  </si>
  <si>
    <t>Sistemas de video conferencias</t>
  </si>
  <si>
    <t>Cámaras digitales</t>
  </si>
  <si>
    <t>Cámaras de seguridad</t>
  </si>
  <si>
    <t>Contenedores de desperdicios o revestimientos rígidos</t>
  </si>
  <si>
    <t>Ornamentos o decoraciones</t>
  </si>
  <si>
    <t>Medallas</t>
  </si>
  <si>
    <t>Badanas</t>
  </si>
  <si>
    <t>Uniformes corporativos</t>
  </si>
  <si>
    <t>Morrales</t>
  </si>
  <si>
    <t>Textos educacionales o vocacionales</t>
  </si>
  <si>
    <t>Libros de referencia</t>
  </si>
  <si>
    <t>Sofás</t>
  </si>
  <si>
    <t>Camas</t>
  </si>
  <si>
    <t>Mesas</t>
  </si>
  <si>
    <t>Casilleros (“lockers”)</t>
  </si>
  <si>
    <t>Sillas de brazos</t>
  </si>
  <si>
    <t>Cajoneras o estanterías</t>
  </si>
  <si>
    <t>Gabinetes de archivo o accesorios</t>
  </si>
  <si>
    <t>Escritorios</t>
  </si>
  <si>
    <t>Mesas de conferencia</t>
  </si>
  <si>
    <t>Archivadores móviles</t>
  </si>
  <si>
    <t>Pedestales</t>
  </si>
  <si>
    <t>Puestos (mesas) laterales de escritorios</t>
  </si>
  <si>
    <t>Gavetas organizadoras para el escritorio</t>
  </si>
  <si>
    <t>Paquetes de muebles de recepción para oficinas</t>
  </si>
  <si>
    <t>Paquetes de muebles para personal modulares</t>
  </si>
  <si>
    <t>Paquetes de muebles para técnicos modulares</t>
  </si>
  <si>
    <t>Paquetes de muebles de salas de juntas no modulares</t>
  </si>
  <si>
    <t>Paquetes de muebles de mostrador modulares</t>
  </si>
  <si>
    <t>Escritorios no modulares</t>
  </si>
  <si>
    <t>Repisas no modulares</t>
  </si>
  <si>
    <t>Silletería para auditorios o estadios o uso especiales</t>
  </si>
  <si>
    <t>Sillas para grupos de trabajo</t>
  </si>
  <si>
    <t>Sillas para visitantes</t>
  </si>
  <si>
    <t>Sillas para ejecutivos</t>
  </si>
  <si>
    <t>Sillas para descansar</t>
  </si>
  <si>
    <t>Bancos</t>
  </si>
  <si>
    <t>Bancas tapizadas</t>
  </si>
  <si>
    <t>Mesas móviles para bancos</t>
  </si>
  <si>
    <t>Mesas móviles para taburetes</t>
  </si>
  <si>
    <t>Mesas móviles</t>
  </si>
  <si>
    <t>Mesas para actividades</t>
  </si>
  <si>
    <t>Mesas para aulas de clase</t>
  </si>
  <si>
    <t>Mesas de computador para estudiantes</t>
  </si>
  <si>
    <t>Archivos planos</t>
  </si>
  <si>
    <t>Materiales pedagógicos para la formación del carácter</t>
  </si>
  <si>
    <t>Materiales de pedagógicos para unidades temáticas</t>
  </si>
  <si>
    <t>Libros de actividades de lectura</t>
  </si>
  <si>
    <t>Recursos para aprender a hablar inglés</t>
  </si>
  <si>
    <t>Caballetes de presentación</t>
  </si>
  <si>
    <t>Marcadores de pintura</t>
  </si>
  <si>
    <t>Crayones de cera</t>
  </si>
  <si>
    <t>Lápices de grafito</t>
  </si>
  <si>
    <t>Lápices de colores para dibujar de base de cera</t>
  </si>
  <si>
    <t>Bolígrafos permanentes</t>
  </si>
  <si>
    <t>Borradores de goma</t>
  </si>
  <si>
    <t>Pinturas o medios para esmaltar</t>
  </si>
  <si>
    <t>Juegos de memoria</t>
  </si>
  <si>
    <t>Instalación o servicio de sistemas de energía eléctrica</t>
  </si>
  <si>
    <t>Servicios de pintura de exteriores</t>
  </si>
  <si>
    <t>Servicios de desmonte de terrenos</t>
  </si>
  <si>
    <t>Servicios de fabricación de sogas, cuerdas o cordeles</t>
  </si>
  <si>
    <t>Vehículos de servicios de transporte</t>
  </si>
  <si>
    <t>Viajes en aviones fletados</t>
  </si>
  <si>
    <t>Servicios de buses con horarios programados</t>
  </si>
  <si>
    <t>Alquiler de vehículos</t>
  </si>
  <si>
    <t>Almacenaje de archivos de carpetas</t>
  </si>
  <si>
    <t>Servicios temporales de ingeniería</t>
  </si>
  <si>
    <t>Servicios temporales de arquitectura</t>
  </si>
  <si>
    <t>Servicios temporales de construcción</t>
  </si>
  <si>
    <t>Servicios de contratación de personal</t>
  </si>
  <si>
    <t>Gestión de eventos</t>
  </si>
  <si>
    <t>Impresión digital</t>
  </si>
  <si>
    <t>Impresión promocional o publicitaria</t>
  </si>
  <si>
    <t>Servicios de copias a color o de cotejo</t>
  </si>
  <si>
    <t>Encuadernación con pegante</t>
  </si>
  <si>
    <t>Servicio de telefonía local</t>
  </si>
  <si>
    <t>Servicios de formación pedagógica</t>
  </si>
  <si>
    <t>Servicios de asesorías educativas</t>
  </si>
  <si>
    <t>Servicios de comidas a domicilio</t>
  </si>
  <si>
    <t>Servicios de guardas de seguridad</t>
  </si>
  <si>
    <t>Servicios de asistencia legal</t>
  </si>
  <si>
    <t>Producto del POA</t>
  </si>
  <si>
    <t>Insumo o artículo necesario</t>
  </si>
  <si>
    <t>Cantidad</t>
  </si>
  <si>
    <t>Descripción del artículo (opcional)</t>
  </si>
  <si>
    <t>Resultado de efecto</t>
  </si>
  <si>
    <t>Eje Estratégico: Calidad académica</t>
  </si>
  <si>
    <t xml:space="preserve">Objetivo Estratégico: Garantizar la formación integral de los estudiantes mediante la aplicación de un modelo pedagógico innovador y un eficiente sistema de carrera.  académica. </t>
  </si>
  <si>
    <t>Estrategia</t>
  </si>
  <si>
    <t>Resultado efecto</t>
  </si>
  <si>
    <t>Producto(s)</t>
  </si>
  <si>
    <t>Indicador</t>
  </si>
  <si>
    <t>Meta</t>
  </si>
  <si>
    <t>DISTRIBUCION DE LA META</t>
  </si>
  <si>
    <t>Medio de Verificación</t>
  </si>
  <si>
    <t xml:space="preserve">Responsable </t>
  </si>
  <si>
    <t>No.</t>
  </si>
  <si>
    <t>Involucrados</t>
  </si>
  <si>
    <t>Cronograma</t>
  </si>
  <si>
    <t>T-I</t>
  </si>
  <si>
    <t>T-II</t>
  </si>
  <si>
    <t>T-III</t>
  </si>
  <si>
    <t>T-IV</t>
  </si>
  <si>
    <t xml:space="preserve">Mejoramiento continuo de los aprendizajes </t>
  </si>
  <si>
    <t>Incrementado los niveles de competencias de los estudiantes de grado y postgrado</t>
  </si>
  <si>
    <t>Formación de estudiantes de grado y posgrado</t>
  </si>
  <si>
    <t xml:space="preserve">Porcentaje de mejora del nivel de dominio de competencias de su plan de estudio de grado para el nivel autónomo. </t>
  </si>
  <si>
    <t>Informe de evaluación</t>
  </si>
  <si>
    <t>Vicerrectoría Académica</t>
  </si>
  <si>
    <t>Porcentaje de estudiantes satisfechos con los servicios ofrecidos (NPS - Net Promoter Score)</t>
  </si>
  <si>
    <t xml:space="preserve">Informe de estudio de satisfacción estudiantil </t>
  </si>
  <si>
    <t>Departamento de Calidad en la Gestión</t>
  </si>
  <si>
    <t xml:space="preserve">Capacitar al personal auxiliar de biblioteca de los recintos en el uso de los recursos </t>
  </si>
  <si>
    <t>Adquirir nuevos recursos para el fortalecimiento de los procesos formativos de biblioteca</t>
  </si>
  <si>
    <t>Listado de estudiantes pendientes para graduación</t>
  </si>
  <si>
    <t>Dirección de Admisiones y Registro. Encargado de Registro de los recintos</t>
  </si>
  <si>
    <t>Adquisiciones de insumos y servicios para los actos de investidura</t>
  </si>
  <si>
    <t>Implementación de planes de estudio con aliados</t>
  </si>
  <si>
    <t>Cantidad de planes de estudios implementados con aliados</t>
  </si>
  <si>
    <t>Listado de estudiants matriculados</t>
  </si>
  <si>
    <t>Vicerrectoria Académica</t>
  </si>
  <si>
    <t>Implementación de planes con aliados</t>
  </si>
  <si>
    <t>Desarrollo de Diplomados obligatorios para estudiantes de grado</t>
  </si>
  <si>
    <t>Cantidad de estudiantes cursando el diplomado de tecnología educativa</t>
  </si>
  <si>
    <t>Reporte de la Unidad de Registro</t>
  </si>
  <si>
    <t>Evaluar la retroalimentación recibida por docentes y alumnos sobre la valoración del Diplomado</t>
  </si>
  <si>
    <t>Cantidad de estudiantes cursando el Diplomado Intensivo de Ingles para Docente</t>
  </si>
  <si>
    <t>Actas de inscritos</t>
  </si>
  <si>
    <t>Departamento de Lenguas Extranjeras</t>
  </si>
  <si>
    <t>Decanato de Grado</t>
  </si>
  <si>
    <t>Implementados los programas curriculares no formales</t>
  </si>
  <si>
    <t>Programas curriculares no formales implementados</t>
  </si>
  <si>
    <t>ND</t>
  </si>
  <si>
    <t>Informes de evaluaciones de aprendizaje</t>
  </si>
  <si>
    <t xml:space="preserve">Implementados los programas de apoyo psicoafectivo </t>
  </si>
  <si>
    <t>Programa de apoyo psicoafectivo implementados</t>
  </si>
  <si>
    <t>Porcentaje de estudiantes intervenidos con competencias psicoafectivas</t>
  </si>
  <si>
    <t xml:space="preserve">Resultado del análisis de calficaciones de los estudiantes intervenido </t>
  </si>
  <si>
    <t>Incrementada la cobertura de estudiantes de nivel de grado, postgrado y formación continua</t>
  </si>
  <si>
    <t>Cobertura de estudiantes de grado incrementada</t>
  </si>
  <si>
    <t>Cantidad de estudiantes matriculados en  el nivel de grado.</t>
  </si>
  <si>
    <t>Reportes de solicitudes de admisión del sistema de gestión académica</t>
  </si>
  <si>
    <t xml:space="preserve">Cantidad de nuevos bachilleres inscritos en la formación de docentes de excelencia </t>
  </si>
  <si>
    <t>Programa de nivelacion academica para postulantes</t>
  </si>
  <si>
    <t>Cantidad de estudiantes en talleres de PrepaK-12</t>
  </si>
  <si>
    <t>Lista de asistencia de Prepa K-12 y lista de aprobados POMA-MESCyT</t>
  </si>
  <si>
    <t>Departamento de Admisiones y Registo</t>
  </si>
  <si>
    <t>Cantidad de estudiantes en talleres de Nivelación</t>
  </si>
  <si>
    <t>Informe de ejecución</t>
  </si>
  <si>
    <t>Realizacion del curso de nivelacion y PrepaK-12</t>
  </si>
  <si>
    <t>Programa de Internacionalización</t>
  </si>
  <si>
    <t>Cantidad de estudiantes que tienen experiencias académicas internacionales</t>
  </si>
  <si>
    <t>Ejecución del programa de experiencias académicas internacionales</t>
  </si>
  <si>
    <t>Cantidad de docentes internacionales en carga académica</t>
  </si>
  <si>
    <t>Cantidad de aliados internacionales con los que se ha realizado actividades académicas</t>
  </si>
  <si>
    <t>Diseño del programa de movilidad docente</t>
  </si>
  <si>
    <t>Ejecución programas de actvidades académicas</t>
  </si>
  <si>
    <t>Implementación de programas de postgrado</t>
  </si>
  <si>
    <t>Cantidad de programas de postgrado en ejecución</t>
  </si>
  <si>
    <t>Listado de matriculados</t>
  </si>
  <si>
    <t>Direccion de Postgrado y Educacion Permanente</t>
  </si>
  <si>
    <t xml:space="preserve">Gestores del Sistema Educativo Preuniversitario formados </t>
  </si>
  <si>
    <t>Cantidad de gestores educativos participando en la maestría de formación en gestión de organizaciones educativas</t>
  </si>
  <si>
    <t>N/A</t>
  </si>
  <si>
    <t>Lista de de matriculados</t>
  </si>
  <si>
    <t>Vicerrectoría de Investigación y Posgrado</t>
  </si>
  <si>
    <t xml:space="preserve">Contratación de servicios profesionales </t>
  </si>
  <si>
    <t>Vicerrectoría de Desarrollo e Innovación, Vicerrectoría de Gestión,  Departamento Jurídico, Deparatamento de Relaciones Interistitucionales</t>
  </si>
  <si>
    <t>Hospedaje y alimentación de participantes</t>
  </si>
  <si>
    <t>Transporte terrestre y aéreo</t>
  </si>
  <si>
    <t>Reproducción de materiales de apoyo</t>
  </si>
  <si>
    <t>Seguimiento e implimentación</t>
  </si>
  <si>
    <t>Formación continua</t>
  </si>
  <si>
    <t xml:space="preserve">Listado de admitidos </t>
  </si>
  <si>
    <t>-Vicerrectoria de Investigacion y Postgrado.
-Coordinadores de Programas de Postgrado.
-Coordinador de Postgrado y Educacion Permanente.</t>
  </si>
  <si>
    <t>Eje Estratégico:  Impacto sectorial de programas y proyectos educativos</t>
  </si>
  <si>
    <t>Objetivo Estratégico:  Desarrollar nuevos conocimientos e integrarlos al patrimonio intelectual del país, mediante la oferta de servicios de extensión, educación permanente, asesoría, consultoría y orientación a las comunidades educativas de nuestra influencia.</t>
  </si>
  <si>
    <t>Investigación, Transferencia e Innovación</t>
  </si>
  <si>
    <t>Transferidos conocimientos y aplicaciones nuevas para mejorar la calidad educativa.</t>
  </si>
  <si>
    <t>Proyectos de investigación educativos</t>
  </si>
  <si>
    <t>Cantidad de investigaciones presentadas para la toma de decisiones</t>
  </si>
  <si>
    <t>*Informes de Investigación
*Eventos de socialización y discución de los resultados
*Publicaciones de resultados</t>
  </si>
  <si>
    <t>Dirección de Investigación</t>
  </si>
  <si>
    <t>Proyecto de investigación - Eficacia docente</t>
  </si>
  <si>
    <t>Proyecto de investigación - Proyecto ECALFOR</t>
  </si>
  <si>
    <t>Revista cientifica del ISFODOSU  (RECIE)</t>
  </si>
  <si>
    <t>Cantidad de artículos publicados</t>
  </si>
  <si>
    <t>Gestión editorial con investigadores, correctores, diseñadores para la publicación de artículos en la Revisa RECIE</t>
  </si>
  <si>
    <t>Programa de divulgación y difusión de investigación e innovación educativa</t>
  </si>
  <si>
    <t>*Agenda de Seminario de Innovación Educativa
*Informes de Investigación de los trabajos presentados</t>
  </si>
  <si>
    <t>Programa de incentivos para promoción de la investigación en el ISFODOSU</t>
  </si>
  <si>
    <t>Fondo para traducción de artículos científicos</t>
  </si>
  <si>
    <t>Fortalecida la capacidad investigativa de docentes investigadores, estudiantes y egresados.</t>
  </si>
  <si>
    <t>Cantidad de propuestas de investigación aprobadas</t>
  </si>
  <si>
    <t>*Acta de aprobación del Consejo Asesor de Investigación
*Contratos de propuestas de investigación aprobadas</t>
  </si>
  <si>
    <t>Diplomados de Investigación</t>
  </si>
  <si>
    <t>*Listado de participantes
*Propuestas de investigación de los participantes</t>
  </si>
  <si>
    <t>Gestión y ejecución de diplomados de investigación</t>
  </si>
  <si>
    <t>Egresados como compromiso institucional</t>
  </si>
  <si>
    <t>Desarrollada una conexión consistente y de beneficio mutuo con los egresados.</t>
  </si>
  <si>
    <t>Conectividad con Egresados</t>
  </si>
  <si>
    <t>Porcentaje de egresados identificados y localizables</t>
  </si>
  <si>
    <t>Base de datos de egresados</t>
  </si>
  <si>
    <t>Departamento de Egresados</t>
  </si>
  <si>
    <t>Levantamiento de datos de egresados</t>
  </si>
  <si>
    <t>Diseño o adquisición de software de gestión de egresados</t>
  </si>
  <si>
    <t>Cantidad de egresados participando en encuentros de egresados</t>
  </si>
  <si>
    <t>Listado de participantes de encuentros de egresados</t>
  </si>
  <si>
    <t>Encuentro de Egresados</t>
  </si>
  <si>
    <t>Desarrollo de programas con y para egresados</t>
  </si>
  <si>
    <t>Listado de egresados participantes por proyecto</t>
  </si>
  <si>
    <t>Taller de preparación para concurso de oposición</t>
  </si>
  <si>
    <t>Estudio de satisfacción con los egresados y empleadores</t>
  </si>
  <si>
    <t>Grado de satisfacción de egresados con la institución</t>
  </si>
  <si>
    <t>Informe final de estudio de satisfacción</t>
  </si>
  <si>
    <t>Aplicación de encuesta de satisfacción de egresados y empleadores</t>
  </si>
  <si>
    <t>Planes y proyectos de extensión</t>
  </si>
  <si>
    <t>Asegurada las buenas prácticas y su impacto en las comunidades educativas de influencia</t>
  </si>
  <si>
    <t>Formación Centrada en el Centro Educativo</t>
  </si>
  <si>
    <t>*Programa formativo elaborado
*Lista de participantes
*Informe de capacitación realizada</t>
  </si>
  <si>
    <t>Dirección de Cogestión</t>
  </si>
  <si>
    <t>Elaboración de programa formativo</t>
  </si>
  <si>
    <t>Desarrollo del programa formativo</t>
  </si>
  <si>
    <t>Divulgación resultados del programa de cogestión</t>
  </si>
  <si>
    <t>Cantidad de documentos elaborados y socializados sobre diferentes componentes del programa</t>
  </si>
  <si>
    <t>Documentos entregados y divulgados</t>
  </si>
  <si>
    <t>Socializar con diferentes instancias documentos elaborados</t>
  </si>
  <si>
    <t>Fortalecimiento de la gestión y ambientación de las aulas / espacios educativos de los centros</t>
  </si>
  <si>
    <t>Cantidad de aulas dotadas de materiales y recursos didácticos</t>
  </si>
  <si>
    <t>*Lista de materiales y recursos con sus especificaciones técnicas
*Informe de evaluación de los materiales y recursos
*Formulario de recepción y distribución de los materiales y recursos</t>
  </si>
  <si>
    <t xml:space="preserve">Elaboración de especificaciones técnicas de materiales y recursos necesarios
</t>
  </si>
  <si>
    <t>Talleres de orientación sobre uso y manejo didáctico de los recursos y materiales en el aula</t>
  </si>
  <si>
    <t>Enseñanza basada en datos para la mejora de los aprendizajes</t>
  </si>
  <si>
    <t>*Pruebas diagnósticas elaboradas y revisadas
*Informe de aplicación de las pruebas y resultados arrojados</t>
  </si>
  <si>
    <t>Taller de orientación para aplicación de las pruebas diagnósticas de lengua española y matemáticas</t>
  </si>
  <si>
    <t>Aplicación de pruebas diagnósticas de lengua española y matemáticas</t>
  </si>
  <si>
    <t>Reuniones de análisis de los resultados por centro</t>
  </si>
  <si>
    <t>Elaboración de planes de mejora y/o nivelación de los estudiantes</t>
  </si>
  <si>
    <t>Mejorado el desempeño de los Centros Educativos como consecuencia de los proyectos de extensión</t>
  </si>
  <si>
    <t>Estrategía Formación Continua Centrada en la Escuela (EFCCE)</t>
  </si>
  <si>
    <t>Cantidad de docentes de primer ciclo formados y acompañados en lengua española y matemáticas</t>
  </si>
  <si>
    <t>*Programas formativos de cada área
*Listados de asistencia
*Informes trimestrales
*Evidencias en la plataforma virtual
*Memoria de la EFCCE</t>
  </si>
  <si>
    <t>Dirección de Estrategia de Formación Continua Centrada en la Escuela</t>
  </si>
  <si>
    <t>Jornada de inducción de los participantes</t>
  </si>
  <si>
    <t>Curso propedéutico sobre manejo de las TICs</t>
  </si>
  <si>
    <t>Presentación de los planes de mejora</t>
  </si>
  <si>
    <t>Acto de clausura de la EFCCE</t>
  </si>
  <si>
    <t>Sistematización de la experiencia</t>
  </si>
  <si>
    <t>Proyectos de extensión diseñados como proyectos</t>
  </si>
  <si>
    <t>Dirección de Extensión</t>
  </si>
  <si>
    <t>Cantidad de proyectos en ejecución</t>
  </si>
  <si>
    <t>*Linea de base levantada
*Informes de ejecución de proyectos</t>
  </si>
  <si>
    <t>*Listado de participantes
*Informe de ejecución de proyectos</t>
  </si>
  <si>
    <t>Capacitación de los profesionales de la educación de las escuelas que serán impactadas con los proyectos de extensión</t>
  </si>
  <si>
    <t>Eje Estratégico: Fortalecimiento institucional</t>
  </si>
  <si>
    <t>Objetivo Estratégico: Garantizar un desempeño superior de la gestión institucional, a través del aseguramiento de la eficiencia, eficacia y calidad de la organización.</t>
  </si>
  <si>
    <t>Distribucion de la Meta</t>
  </si>
  <si>
    <t xml:space="preserve">Normalización y estandarización de la gestión institucional </t>
  </si>
  <si>
    <t xml:space="preserve">Mejorado el desempeño institucional </t>
  </si>
  <si>
    <t>Buen desempeño en el SISMAP</t>
  </si>
  <si>
    <t>Porcentaje de cumplimiento en SISMAP</t>
  </si>
  <si>
    <t>Portal SISMAP</t>
  </si>
  <si>
    <t>Director RRHH</t>
  </si>
  <si>
    <t>Actualizar Información de Servicios y Funcionarios</t>
  </si>
  <si>
    <t>Enc. de Calidad</t>
  </si>
  <si>
    <t>Gestionar ejecución Charla Función Pública al 100% personal</t>
  </si>
  <si>
    <t>Enc. Relaciones Laborales</t>
  </si>
  <si>
    <t xml:space="preserve">Coordinadora Reclutamiento </t>
  </si>
  <si>
    <t>Enviar Informe Acuerdos de Desempeño</t>
  </si>
  <si>
    <t>Enc. Capacitación y Desempeño</t>
  </si>
  <si>
    <t>Enviar Informe ejecución Plan de Capacitación</t>
  </si>
  <si>
    <t>Gestionar creación Asociación de Servidores Públicos</t>
  </si>
  <si>
    <t>Buen desempeño en el ITICGE</t>
  </si>
  <si>
    <t>Porcentaje de cumplimiento en el ITICGE</t>
  </si>
  <si>
    <t>Portal SMMGP</t>
  </si>
  <si>
    <t>Enc. de Tecnologia</t>
  </si>
  <si>
    <t>Gestiónar los recursos humanos y tecnologicos y control de los mismos</t>
  </si>
  <si>
    <t>Todas las áreas</t>
  </si>
  <si>
    <t>Implementación de buenas prácticas de gobierno electrónico</t>
  </si>
  <si>
    <t>Facilitar el acceso de los servicios institucionales publicados en línea</t>
  </si>
  <si>
    <t>Actualizar el nivel de participación de los ciudadanos en las políticas públicas por medios electrónicos.</t>
  </si>
  <si>
    <t>Gestionar la publicación de datos abiertos bajo el cumplimiento de la normativa NORTIC A3.</t>
  </si>
  <si>
    <t>Buen desempeño en NOBACI</t>
  </si>
  <si>
    <t>Porcentaje de cumplimiento en NOBACI</t>
  </si>
  <si>
    <t>Enc. de Fiscalización</t>
  </si>
  <si>
    <t>Buen desempeño en el Acceso a la Información al Público</t>
  </si>
  <si>
    <t>Porcentaje de Cumplimiento Ley 200-04</t>
  </si>
  <si>
    <t>Informe trimestral de cumplimiento</t>
  </si>
  <si>
    <t>Buen desempeño en Gestión Presupuestaria</t>
  </si>
  <si>
    <t>Porcentaje de cumplimiento de Gestión Presupuestaria</t>
  </si>
  <si>
    <t>Enc. Financiero</t>
  </si>
  <si>
    <t>Director de Planificación y Desarrollo</t>
  </si>
  <si>
    <t>Buen desempeño de las Contrataciones Públicas</t>
  </si>
  <si>
    <t>Contrataciones Públicas</t>
  </si>
  <si>
    <t>Enc. de Compras</t>
  </si>
  <si>
    <t xml:space="preserve">Celebrar licitaciones y otros procedimientos para selección y contratación de oferentes </t>
  </si>
  <si>
    <t>Enc. Financiero
 Director de Planificación 
 Enc. Presupuesto</t>
  </si>
  <si>
    <t>Gestionar adecuadamente los recursos materiales como tecnológicos a requerimiento de las unidades y apegados a la Ley 340-06</t>
  </si>
  <si>
    <t>Buen desempeño en Transparencia</t>
  </si>
  <si>
    <t>Trasnparencia</t>
  </si>
  <si>
    <t>Buen desempeño en el SISACNOC</t>
  </si>
  <si>
    <t>SISACNOC</t>
  </si>
  <si>
    <t>Portal SISACNOC</t>
  </si>
  <si>
    <t>Departamento de Contabilidad</t>
  </si>
  <si>
    <t>Elaboracion de los Estados Financieros</t>
  </si>
  <si>
    <t>Vicerrectoria de Gestión</t>
  </si>
  <si>
    <t>Verificar la Calidad y consistencia en las informaciones contables,  según las normas establecidas por la DIGECOG.</t>
  </si>
  <si>
    <t>Gestionar cuadro contables sobre  los Activos Muebles, Inmuebles e Intangibles</t>
  </si>
  <si>
    <t>Gestionar los Activos y Pasivos</t>
  </si>
  <si>
    <t>Realizar formularios para cortes y cierres y los estados financieros</t>
  </si>
  <si>
    <t>Diseñar e implementar modelo de planificación Institucional</t>
  </si>
  <si>
    <t>Porcentaje de implementación del modelo de planificación institucional</t>
  </si>
  <si>
    <t>Informe de Rendición de Cuenta Trimestral</t>
  </si>
  <si>
    <t>Enc. PPP
Coordinador(a) Inteligencia Institucional
Enc. Calidad</t>
  </si>
  <si>
    <t>Enc. de PPP</t>
  </si>
  <si>
    <t>Diseñar e implementar plataforma de Planificación Institucional</t>
  </si>
  <si>
    <t>Porcentaje de implementación de la plataforma de planificación</t>
  </si>
  <si>
    <t xml:space="preserve">Informe de Ejecución </t>
  </si>
  <si>
    <t>Contratación de Plataforma y/o Consultoria para su diseño</t>
  </si>
  <si>
    <t>Parametrizar plataforma</t>
  </si>
  <si>
    <t>Entrenamiento actores</t>
  </si>
  <si>
    <t>Implementar Sistema de Aseguramiento de la Calidad</t>
  </si>
  <si>
    <t>Porcentaje cumplimiento Plan de Calidad</t>
  </si>
  <si>
    <t>Informe de Revisión por la Dirección</t>
  </si>
  <si>
    <t>Sensibilizar y evaluar sobre política y objetivos de calidad</t>
  </si>
  <si>
    <t>Implementar matriz de riesgo</t>
  </si>
  <si>
    <t>Ejecutar Plan de Mejora / Acciones Preventivas y/o Correctivas</t>
  </si>
  <si>
    <t>Medir Satisfacción Grupos de Interés</t>
  </si>
  <si>
    <t>Rectoría</t>
  </si>
  <si>
    <t xml:space="preserve">Fortalecimiento de la gestión del talento humano </t>
  </si>
  <si>
    <t>Mejorado el desempeño del personal</t>
  </si>
  <si>
    <t>Personas seleccionas con el perfil idóneo para la posición, según normativas de función pública</t>
  </si>
  <si>
    <t>Porcentaje de canditados seleccionados con el pefil</t>
  </si>
  <si>
    <t>n/d</t>
  </si>
  <si>
    <t>Evaluación del periodo de prueba   Evaluación del proceso de Reclutamiento.</t>
  </si>
  <si>
    <t xml:space="preserve">Enc.  de Reclutamiento Rectoría         Enc. de RRHH Recintos  </t>
  </si>
  <si>
    <t>Recepción de la requisición de personal</t>
  </si>
  <si>
    <t>Supervisores de áreas</t>
  </si>
  <si>
    <t>Determinación de parte de RRHH de la necesidad del personal</t>
  </si>
  <si>
    <t xml:space="preserve">Analistas de Reclutamiento </t>
  </si>
  <si>
    <t>Publicación de la vacante</t>
  </si>
  <si>
    <t>Recepción de documentos de los candidatos</t>
  </si>
  <si>
    <t>Evaluación idoneidad de candidatos (documental, conocimientos, competencias)</t>
  </si>
  <si>
    <t>Analistas de Reclutamiento /MAP</t>
  </si>
  <si>
    <t>Selección de candidatos</t>
  </si>
  <si>
    <t>Enc. de Reclutamiento /Jurado de Concursos</t>
  </si>
  <si>
    <t>Configuración del Registro de Elegibles</t>
  </si>
  <si>
    <t>Analista de Recursos Humanos / Enc. De Reclutamiento /Director de Recursos Humanos</t>
  </si>
  <si>
    <t xml:space="preserve">Enc. de Capacitación y Desempeño / Analista de Capacitación </t>
  </si>
  <si>
    <t>Evaluación del período del periodo de prueba.</t>
  </si>
  <si>
    <t>Supervisores de áreas / Analista de desempeño</t>
  </si>
  <si>
    <t>Personal Evaluado por Resultados, con acuerdos de desempeño retadores</t>
  </si>
  <si>
    <t xml:space="preserve">Porcentaje personal evaluado con  acuerdos de desempeño retadores </t>
  </si>
  <si>
    <t>Acuerdos de desempeño</t>
  </si>
  <si>
    <t>Enc. de Capacitación y Desempeño Rectoría y Enc. de Recursos Humanos de Recintos</t>
  </si>
  <si>
    <t>Enc. de Capacitación y Desempeño / Analista de Capacitación / Enc. Div. RRHH Recintos</t>
  </si>
  <si>
    <t>Analista de Desempeño / supervisores de área</t>
  </si>
  <si>
    <t>Analista de Desemepeño</t>
  </si>
  <si>
    <t>Informe de revisión de acuerdos de desempeño desde RRHH trimestralmente</t>
  </si>
  <si>
    <t xml:space="preserve">Analista de Desempeño </t>
  </si>
  <si>
    <t xml:space="preserve">Revisión y envío de protocolo de evaluación </t>
  </si>
  <si>
    <t>Supervisores de áreas y empleados</t>
  </si>
  <si>
    <t>Personal evaluado por Competencias</t>
  </si>
  <si>
    <t>Porcentaje de personal evaluados por competencias</t>
  </si>
  <si>
    <t xml:space="preserve">Capacitación sobre el Diccionario de Competencias y la metodología de evaluación </t>
  </si>
  <si>
    <t>Analista de Desempeño /Map</t>
  </si>
  <si>
    <t>Seguimiento trimestral sobre obsevación de comportamientos</t>
  </si>
  <si>
    <t>Analista de Desempeño</t>
  </si>
  <si>
    <t>Generación de informes trimestreales de seguimiento sobre el evaluado y la evaluación</t>
  </si>
  <si>
    <t>Informes de evaluación final</t>
  </si>
  <si>
    <t xml:space="preserve">Personal capacitado según necesidades de las áreas </t>
  </si>
  <si>
    <t>Analistas de Capacitación /Enc. Div. RRHH Recintos</t>
  </si>
  <si>
    <t>Elaboración de plan de capacitación</t>
  </si>
  <si>
    <t>Ejecución del plan de capacitación</t>
  </si>
  <si>
    <t>Supervisores / Enc. Div. RRHH Recintos / empleados</t>
  </si>
  <si>
    <t>Evaluación de los procesos de capacitación</t>
  </si>
  <si>
    <t xml:space="preserve">Analista de capacitación / supervisoers y empleados. </t>
  </si>
  <si>
    <t xml:space="preserve">Informe de la ejecución de la programación de la capacitación </t>
  </si>
  <si>
    <t>Analista de capacitación / supervisores y empleados</t>
  </si>
  <si>
    <t>Plan de capacitación vs Informes de ejecución            Litados de participación capacitaciones  y certifiaciones</t>
  </si>
  <si>
    <t>Incrementada la satisfacción del personal y mejora del clima laboral</t>
  </si>
  <si>
    <t>Enc. de Relaciones Laborales y Seguridad en el Trabajo</t>
  </si>
  <si>
    <t>Analistas de Relaciones Laborales /Enc. Div. RRHH Recintos</t>
  </si>
  <si>
    <t xml:space="preserve">Desarrollo de programa de bienestar laboral. </t>
  </si>
  <si>
    <t>Analistas de Relaciones Laborales</t>
  </si>
  <si>
    <t>Analista de Relaciones Laborales</t>
  </si>
  <si>
    <t>Personas satisfechas con el sistema de compensaciones y beneficios</t>
  </si>
  <si>
    <t>Porcentaje de personas con el salario que corresponde al cargo que desempeñan</t>
  </si>
  <si>
    <t>Comparación de nóminas</t>
  </si>
  <si>
    <t xml:space="preserve">Enc. De Registro y Control y Nómina / Enc. de RR.HH de Recintos  </t>
  </si>
  <si>
    <t>Análisis de la nómina para la identificación del personal que no devenga el salario del cargo</t>
  </si>
  <si>
    <t>Analista de Reg. y Control y Nómina</t>
  </si>
  <si>
    <t>Identifiación del personal que desempeña cargo diferente al nominal</t>
  </si>
  <si>
    <t>Levantamiento de información para validar cumplimiento del personal con el perfil del cargo (Auditoría de personal)</t>
  </si>
  <si>
    <t>Analista de Reclutamiento / Analista de Relaciones Laborales</t>
  </si>
  <si>
    <t>Informe de hallazgos y gestión de aprobación órganos superiores internos</t>
  </si>
  <si>
    <t>Gestión de aprobación órganos rectores</t>
  </si>
  <si>
    <t xml:space="preserve">Realización de acciones de personal y ajustes correspondientes. </t>
  </si>
  <si>
    <t>Analista de Relaciones Laborales /Analista de Nómina</t>
  </si>
  <si>
    <t>Comparación con el Mercado Laboral /Escala Salarial / Nómina</t>
  </si>
  <si>
    <t>Enc. de Relaciones Laboral</t>
  </si>
  <si>
    <t>Análisis del mercado laboral público y privado</t>
  </si>
  <si>
    <t>Revisión de escala salarial</t>
  </si>
  <si>
    <t>Definición y aplicación de criterios de movilidad salarial.</t>
  </si>
  <si>
    <t>Encargados de áreas de RRHH</t>
  </si>
  <si>
    <t>Medición satisfacción</t>
  </si>
  <si>
    <t>Analista de Relaciones Laborales / Supervisores /Enc. Div. RRHH Recintos</t>
  </si>
  <si>
    <t>Personas satisfechas con las condiciones de trabajo</t>
  </si>
  <si>
    <t>Porcentaje de personas satisfechas con las condiciones de trabajo</t>
  </si>
  <si>
    <t>Encuesta de satisfacción</t>
  </si>
  <si>
    <t>Enc. de Relaciones Laborales / Enc. de RR. HH. de Recintos</t>
  </si>
  <si>
    <t>Levantamiento de las condiciones de trabajo (espacios, recursos, herrmientas, ergonomía, facilidades, horararios, salud ocupacional, etc.)</t>
  </si>
  <si>
    <t>Analista de Relaciones Laborales /Enc. Div. RR HH Recintos</t>
  </si>
  <si>
    <t>Seguimiento de las acciones de mejora de las condiciones de trabajo</t>
  </si>
  <si>
    <t>Informe de gestión de las condiciones de trabajo</t>
  </si>
  <si>
    <t>Informe de condiciones de trabajo solucionadas</t>
  </si>
  <si>
    <t>Enc. De Relaciones Laborales</t>
  </si>
  <si>
    <t>Personas satisfechas con los programas de integración y bienestar</t>
  </si>
  <si>
    <t>Porcentaje de personas satisfechas con los programas de integración y bienestar</t>
  </si>
  <si>
    <t xml:space="preserve">Desarrollo de programa de integración y bienestar laboral (actividades, familiarles, deportivas, de salud, de diversión…), aprovechando los recursos internos y mediante la creación y desarrollo de alianzas y convenios. </t>
  </si>
  <si>
    <t>Informe de realización de actividades del programa</t>
  </si>
  <si>
    <t xml:space="preserve">Realización de encuesta de satisfacción </t>
  </si>
  <si>
    <t>Divulgación de resultados</t>
  </si>
  <si>
    <t>Docentes de grado, postgrado y co-curriculaes evaluados</t>
  </si>
  <si>
    <t>Cantidad de docentes de grado evaluados</t>
  </si>
  <si>
    <t>Informe de resultados de evaluación</t>
  </si>
  <si>
    <t>Vicerrectoría de Desarrollo e Innovación</t>
  </si>
  <si>
    <t>Cantidad de docentes de posgrado evaluados</t>
  </si>
  <si>
    <t>Cantidad de docentes de co-curriculares evaluados</t>
  </si>
  <si>
    <t>Asegurado el desarrollo profesional docente</t>
  </si>
  <si>
    <t>Docentes en carrera</t>
  </si>
  <si>
    <t>Certificación de ingreso</t>
  </si>
  <si>
    <t>Vicerrectoría Académica.          
Vicerrectoría de Desarrollo e Innovación</t>
  </si>
  <si>
    <t>Dirección de Desarrollo Profesoral.</t>
  </si>
  <si>
    <t>Docentes cursando programas de actualización académica</t>
  </si>
  <si>
    <t>Porcentaje de docentes que realizan programas de actualización académica</t>
  </si>
  <si>
    <t>Certificado</t>
  </si>
  <si>
    <t>Cantidad de docentes intervenidos en el enfoque por competencia y la formación práctica en el aula.</t>
  </si>
  <si>
    <t>Informe de implementación</t>
  </si>
  <si>
    <t xml:space="preserve">Vicerrectoría Académica </t>
  </si>
  <si>
    <t>Diseño del programa de formación</t>
  </si>
  <si>
    <t>Implementar el programa formativo</t>
  </si>
  <si>
    <t>Monitorear y evaluar la implementación de las intervenciones</t>
  </si>
  <si>
    <t>Informe del diagnóstico realizado</t>
  </si>
  <si>
    <t>VRID</t>
  </si>
  <si>
    <t>Optimización de la inversión y el gasto</t>
  </si>
  <si>
    <t>Asegurada la continuidad de las operaciones del ISFODOSU.</t>
  </si>
  <si>
    <t>Cumplimiento del programa de mantenimiento preventivo y correctivo</t>
  </si>
  <si>
    <t>Porcentaje de cumplimiento del plan de mantenimiento preventivo</t>
  </si>
  <si>
    <t>Informes de mantenimiento</t>
  </si>
  <si>
    <t>Realizar el inventario del mantenimiento preventivo</t>
  </si>
  <si>
    <t>Implementar el plan de mantenimiento</t>
  </si>
  <si>
    <t>Dar seguimiento al cumplimiento del plan</t>
  </si>
  <si>
    <t>Elaborar los informes de resultados</t>
  </si>
  <si>
    <t>Pautar y programar el mantenimiento correctivo (cuando aplique)</t>
  </si>
  <si>
    <t>Dar seguimiento al cumplimiento de los tiempos de los acuerdos del mantenimiento preventivo</t>
  </si>
  <si>
    <t>Porcentaje de cumplimiento de  los tiempos acordados para el mantenimiento correctivo</t>
  </si>
  <si>
    <t>Informes de mantenimiento correctivo</t>
  </si>
  <si>
    <t>Pago a proveedores</t>
  </si>
  <si>
    <t>Estadísticas de pago Reporte de cuentas por pagar               Libramientos de pago</t>
  </si>
  <si>
    <t>Recibir facturas</t>
  </si>
  <si>
    <t>Revisar expedientes</t>
  </si>
  <si>
    <t>Procesar el pago</t>
  </si>
  <si>
    <t>Actualizacion del plan maestro del recinto EPH</t>
  </si>
  <si>
    <t>Cantidad de planes  maestros actualizados</t>
  </si>
  <si>
    <t>Plan maestros del EPH actualizado</t>
  </si>
  <si>
    <t>Elaborar el plan maestro</t>
  </si>
  <si>
    <t>Construcción de obras</t>
  </si>
  <si>
    <t>Porcentaje de cumplimiento de los metros de construccion planificados</t>
  </si>
  <si>
    <t>Informes de seguimiento de obras</t>
  </si>
  <si>
    <t>Dar seguimiento a la construccion de obras</t>
  </si>
  <si>
    <t>Elaborar los informes de seguimiento de construccion de obras</t>
  </si>
  <si>
    <t>Remozamiento de planta física</t>
  </si>
  <si>
    <t>Porcentaje de cumplimiento de los metros de remozamientos planificados</t>
  </si>
  <si>
    <t xml:space="preserve">Diseñar los planos ejecutivos para el remozamiento de obras </t>
  </si>
  <si>
    <t>Contratar compañía para la ejecución</t>
  </si>
  <si>
    <t>Procesos de compra y contrataciones</t>
  </si>
  <si>
    <t>Porcentaje de cumplimiento de los procesos de compras y contrataciones</t>
  </si>
  <si>
    <t>Portal SISCOMPRAS de la DGCP</t>
  </si>
  <si>
    <t>Departamento de Compras y contrataciones</t>
  </si>
  <si>
    <t>Publicar procesos de compras en el portal transaccional</t>
  </si>
  <si>
    <t>Notificar a la OAI la publicacion del proceso para fines de transparencia</t>
  </si>
  <si>
    <t>Cumplir con el cronograma de procesos</t>
  </si>
  <si>
    <t>Planificar en conjunto con la DGCP capacitaciones para las áreas requirientes</t>
  </si>
  <si>
    <t>Realizar programa de seguimiento para el cierre de los contratos en tiempo oportuno</t>
  </si>
  <si>
    <t xml:space="preserve">Plan de seguridad </t>
  </si>
  <si>
    <t>Porcentaje de implementacion del plan de seguridad</t>
  </si>
  <si>
    <t>Informe de monitoreo del plan de seguridad</t>
  </si>
  <si>
    <t>Realizar el diagnostico del nivel de seguridad de la institucion</t>
  </si>
  <si>
    <t>Implementar el plan</t>
  </si>
  <si>
    <t>Realizar el monitoreo de la implementacion del plan de seguridad</t>
  </si>
  <si>
    <t>Elaborar los informes de monitoreo</t>
  </si>
  <si>
    <t>Porcentaje de reducción de incidencias de seguridad prevenibles</t>
  </si>
  <si>
    <t>N/D</t>
  </si>
  <si>
    <t>Informes de reportes de incidencias</t>
  </si>
  <si>
    <t>Analizar los incidentes de seguridad</t>
  </si>
  <si>
    <t>Elaborar los informes de incidentes de seguridad</t>
  </si>
  <si>
    <t>Aplicar las decisiones resultado del analisis de los incidentes de seguridad</t>
  </si>
  <si>
    <t>Implementación de la estrategia de sostenibilidad ambiental</t>
  </si>
  <si>
    <t>Acta de proyecto aprobada y acciones iniciales difundidas por página web y medios de comunicación interna.</t>
  </si>
  <si>
    <t>Asegurada la eficiencia y la eficacia del gasto y la inversión.</t>
  </si>
  <si>
    <t>Ejecución presupuestaria</t>
  </si>
  <si>
    <t>Informes de presupuesto</t>
  </si>
  <si>
    <t>División de Presupuesto</t>
  </si>
  <si>
    <t>Realizar la programacion de cuotas presupuestarias</t>
  </si>
  <si>
    <t>Vicerrectoria de gestion y areas sustantivas</t>
  </si>
  <si>
    <t>Realizar modificaciones presupuestarias</t>
  </si>
  <si>
    <t>Realizar apropiaciones de fondos presupuestarios y libramientos</t>
  </si>
  <si>
    <t>Elaborar informes de ejecución en el SIGEF</t>
  </si>
  <si>
    <t>Elaboracion del anteproyecto institucional 2023</t>
  </si>
  <si>
    <t>Informes Financieros</t>
  </si>
  <si>
    <t>Porcentaje de cumplimiento con las normas internacionales de contabilidad aplicables al sector publico</t>
  </si>
  <si>
    <t>Certificación de la DIGECOG</t>
  </si>
  <si>
    <t>División de Contabilidad</t>
  </si>
  <si>
    <t>Elaborar y actualizar registros contables y estados financieros</t>
  </si>
  <si>
    <t>Enviar a la OAI los reportes financieros para fines de transparencia</t>
  </si>
  <si>
    <t>Fortalecimiento de las infraestructuras tecnológicas y sistemas de información</t>
  </si>
  <si>
    <t>Optimizados los servicios tecnológicos</t>
  </si>
  <si>
    <t>Infraestructura TIC</t>
  </si>
  <si>
    <t>Porcentaje de la infraestructura TIC funcionando acorde a los requerimientos institucionales</t>
  </si>
  <si>
    <t>Infome sobre sobre el cableado estructurado, esquipos y servicios adquiridos para el buen funcionamiento de la infraestructura,  diagrama de red</t>
  </si>
  <si>
    <t xml:space="preserve">Elaborar los TDR para los procesos de adquisicion </t>
  </si>
  <si>
    <t>Realizar la recepcion conforme de los bienes y servicios</t>
  </si>
  <si>
    <t>Soporte técnico  de los usuarios (SLA)</t>
  </si>
  <si>
    <t>Grado de satisfacción de los usuarios con los servicios pautados</t>
  </si>
  <si>
    <t>Reporte de casos e incidentes resuletos
Informe de encuesta de satisfacción</t>
  </si>
  <si>
    <t>Recibir las peticiones de servicios de los usuarios</t>
  </si>
  <si>
    <t>Establecer el acuerdo de cumplimiento del servicio</t>
  </si>
  <si>
    <t>Todas las unidades del ISFODOSU</t>
  </si>
  <si>
    <t>Ofertar el servicio</t>
  </si>
  <si>
    <t>Medir la satisfacción de los usuarios</t>
  </si>
  <si>
    <t xml:space="preserve">Desarrollo y actualización de software </t>
  </si>
  <si>
    <t>Porcentaje de procesos automatizados</t>
  </si>
  <si>
    <t>Contratos de licenciamientos</t>
  </si>
  <si>
    <t>Elaborar el plan para la automatización y actualización de procesos automatizados</t>
  </si>
  <si>
    <t>Porcentaje de procesos actualizados</t>
  </si>
  <si>
    <t>Dar seguimiento a la automatización de procesos</t>
  </si>
  <si>
    <t>Elaborar reporte de resultados</t>
  </si>
  <si>
    <t>Seguridad de la información</t>
  </si>
  <si>
    <t>Porcentaje de información con respaldo</t>
  </si>
  <si>
    <t>Informes de incidentes</t>
  </si>
  <si>
    <t>Porcentaje de ataques al sistema de seguridad de la información institucional prevenidos</t>
  </si>
  <si>
    <t>Optimizado el sistema de información institucional para favorecer la toma oportuna de decisiones</t>
  </si>
  <si>
    <t>Sistema de información institucional</t>
  </si>
  <si>
    <t>Porcentaje de información sistematizada</t>
  </si>
  <si>
    <t>Informes trimestrales de mediciones ejecutadas</t>
  </si>
  <si>
    <t>Coordinadora de Inteligencia Institucional</t>
  </si>
  <si>
    <t xml:space="preserve">Elaborar matriz de indicadores </t>
  </si>
  <si>
    <t>Analista de Inteligencia Institucional
Analista de Calidad
Analista de procesos</t>
  </si>
  <si>
    <t>Elaborar herramientas de medición de indicadores</t>
  </si>
  <si>
    <t>Elaborar tableros dinamicos para reporteria</t>
  </si>
  <si>
    <t xml:space="preserve">Posicionamiento e imagen institucional </t>
  </si>
  <si>
    <t xml:space="preserve">Unificada y valorada la imagen institucional del ISFODOSU por el público externo e interno </t>
  </si>
  <si>
    <t>Cantidad de apariciones en medios masivos.</t>
  </si>
  <si>
    <t xml:space="preserve">Informe de publicaciones en en medios impresos, digitales, televisivos y radiales. </t>
  </si>
  <si>
    <t>Realizar Media tours</t>
  </si>
  <si>
    <t>Coordinador (a) de Comunicación Externa</t>
  </si>
  <si>
    <t>Enviar notas de prensa</t>
  </si>
  <si>
    <t>Convocar medios para actividades</t>
  </si>
  <si>
    <t>Coordinar reportajes</t>
  </si>
  <si>
    <t>Realizar publicidad institucional</t>
  </si>
  <si>
    <t>Encargado (a) de Difusión y RR.PP.</t>
  </si>
  <si>
    <t>Kits periodistas relacionado de la rectoría y los seis Recintos</t>
  </si>
  <si>
    <t xml:space="preserve">Ejecución del Plan de Comunicación </t>
  </si>
  <si>
    <t>Plan de Comunicación ejecutado al 100%</t>
  </si>
  <si>
    <t xml:space="preserve">Informe de la ejecución del Plan de Comunicación. </t>
  </si>
  <si>
    <t>Elaborar y Ejecutar el Plan de Comunicación Interna</t>
  </si>
  <si>
    <t>Coordinador (a) de Comunicación Interna</t>
  </si>
  <si>
    <t>Elaborar y Ejecutar el Plan de Comunicación Externa</t>
  </si>
  <si>
    <t>Coordinador (a) de Medios Digitales</t>
  </si>
  <si>
    <t>Contratar un consultor para Rediseñar Portal Web</t>
  </si>
  <si>
    <t xml:space="preserve">Web Master </t>
  </si>
  <si>
    <t>Realizar talleres de vocerías para el staff</t>
  </si>
  <si>
    <t>Adquirir equipos tecnológicos y audiovisuales</t>
  </si>
  <si>
    <t>Contratar Proveedores de servicios de comunicación</t>
  </si>
  <si>
    <t>Contratar una consultoría para la elaborar el Manual sobre el Buen uso de redes sociales</t>
  </si>
  <si>
    <t>Campaña Publicitaria Masiva de Posicionamiento del ISFODOSU</t>
  </si>
  <si>
    <t xml:space="preserve">Porcentaje de la ejecución de la Campaña Publicitaria Masiva de Posicionamiento del ISFODOSU  </t>
  </si>
  <si>
    <t>Informe de ejecución de la Campaña Publicitaria Masiva de Posicionamiento del ISFODOSU</t>
  </si>
  <si>
    <t xml:space="preserve">Realizar el cambio de imagen institucional </t>
  </si>
  <si>
    <t>Realizar siete reuniones internas para la socialización de la nueva imagen institucional</t>
  </si>
  <si>
    <t>Contratar una agencia para realizar el Rebranding del ISFODOSU</t>
  </si>
  <si>
    <t>Realizar el acto de lanzamiento de la nueva imagen institucional</t>
  </si>
  <si>
    <t>Realizar promociones en las redes sociales</t>
  </si>
  <si>
    <t>Hacer una charla con egresados destacados</t>
  </si>
  <si>
    <t>Realizar un encuentro con medios de comunicación</t>
  </si>
  <si>
    <t xml:space="preserve">Plan de atracción y captación de nuevos estudiantes </t>
  </si>
  <si>
    <t>Cantidad de estudiantes impactados con el plan</t>
  </si>
  <si>
    <t>Informe de actividades realizadas que incluyen visitas a centros educativos para promocionar la oferta academica y admisiones, encuentros provinciales con estudiantes meritorios y otras iniciativas asociadas.</t>
  </si>
  <si>
    <t>Elaborar informe final de resultados</t>
  </si>
  <si>
    <t>Participación en ferias</t>
  </si>
  <si>
    <t>Porcentaje de cumplimiento de los elementos expuestos en la feria</t>
  </si>
  <si>
    <t>Dirección de Proyección Institucional</t>
  </si>
  <si>
    <t>Gestionar diseño del stand</t>
  </si>
  <si>
    <t>Edición de productos editoriales</t>
  </si>
  <si>
    <t>Cantidad de textos publicados</t>
  </si>
  <si>
    <t>Registro de publicaciones, Portal de publicaciones institucionales</t>
  </si>
  <si>
    <t>Fortalecimiento de alianzas estratégicas y la cooperación internacional para desarrollar capacidades institucionales</t>
  </si>
  <si>
    <t xml:space="preserve">Cantidad de convenios nacionales e internacionales realizados </t>
  </si>
  <si>
    <t>Convenios Firmados</t>
  </si>
  <si>
    <t xml:space="preserve">Convenios nacionales e internacionales firmados </t>
  </si>
  <si>
    <t xml:space="preserve">Compras, cuentas por pagar </t>
  </si>
  <si>
    <t>Cuentas por pagar</t>
  </si>
  <si>
    <t xml:space="preserve"> Potenciar los beneficios de las alianzas y convenios con relacionados existentes </t>
  </si>
  <si>
    <t xml:space="preserve">cantidad de eventos asistidos </t>
  </si>
  <si>
    <t>RRII, Compras, Cuentas por pagar, Financiero</t>
  </si>
  <si>
    <t>Adecuacion del diseño organizacional del ISFODOSU a los requerimeintos del PEI</t>
  </si>
  <si>
    <t>Resolución del MAP de aprobación</t>
  </si>
  <si>
    <t>Comprometido el personal con la cultura institucional</t>
  </si>
  <si>
    <t>Div. De Calidad</t>
  </si>
  <si>
    <t>Informe de medición sobre elementos distintivos</t>
  </si>
  <si>
    <t>Socialización de informe de medición de comprensión de los símbolos de la cultura  institucional</t>
  </si>
  <si>
    <t>Gestionar las informaciones actualizadas mensualmente  y/o según periodicidad, con las áreas obligadas por Ley 200-04 y Resolución 02-2021.</t>
  </si>
  <si>
    <t>Recopilar las documentaciones de las áreas en carpetas digitales</t>
  </si>
  <si>
    <t>Realizar charlas virtuales con nuevos colaboradores Rectoría y Recintos sobre las funciones de la OAI.</t>
  </si>
  <si>
    <t>OAI</t>
  </si>
  <si>
    <t>Eje</t>
  </si>
  <si>
    <t xml:space="preserve">Depto. de Mercadeo </t>
  </si>
  <si>
    <t>Juridico,MAE, compras, financiero</t>
  </si>
  <si>
    <t>Empresa de boletería aérea contratada, Imágenes, listado de participantes</t>
  </si>
  <si>
    <t>Adquisición de Presentes/regalos Institucionales para aliados estratégicos</t>
  </si>
  <si>
    <t xml:space="preserve">Encuentro de Relacionados </t>
  </si>
  <si>
    <t>Publicaciones</t>
  </si>
  <si>
    <t>Proyectos de Innovación Docente</t>
  </si>
  <si>
    <t>Egresados</t>
  </si>
  <si>
    <t>EFCCE</t>
  </si>
  <si>
    <t>Implementación de plan de estudio de Licenciatura en Educación Artística</t>
  </si>
  <si>
    <t>Evaluación de competencias fin de carrera y medio término</t>
  </si>
  <si>
    <t>Publicaciones académicas</t>
  </si>
  <si>
    <t>Diseño y ejecución de los programas de apoyo psicoafectivo y acompañamiento del programa Terapia Comunitaria Integrativa y Rueda Vinculante</t>
  </si>
  <si>
    <t>Premio al Mérito Estudiantil</t>
  </si>
  <si>
    <t>Carnetización de estudiantes y docentes</t>
  </si>
  <si>
    <t xml:space="preserve"> Elaboracion de programa de accesibilidad para estudiantes con discapacidad.</t>
  </si>
  <si>
    <t>Induccion a docentes de nuevo ingreso</t>
  </si>
  <si>
    <t>Adquisición y distribución de material didáctico</t>
  </si>
  <si>
    <t>Capacitación del personal docente</t>
  </si>
  <si>
    <t>Bienestar Estudiantil</t>
  </si>
  <si>
    <t>Porcentaje de mejora de los aprendizajes de los estudiantes (áreas de Lengua y Matemática) de los centros educativos impactados por planes y programas de extensión.</t>
  </si>
  <si>
    <t>18% de los estudiantes en el nivel 3 en Lengua
8% de los estudiantes en el nivel 3 en Matemáticas</t>
  </si>
  <si>
    <t>Participación institucional en eventos académicos nacionales e internacionales</t>
  </si>
  <si>
    <t>Contratación de Institución Formadora</t>
  </si>
  <si>
    <t>Gestionar la impresión de los certificados de participación.</t>
  </si>
  <si>
    <t>Compra de equipos e insumos tecnologicos</t>
  </si>
  <si>
    <t>VRDI, VRA y Dirección Académica de los recintos.</t>
  </si>
  <si>
    <t>Realizar la verificación en los recintos del listado de los egresados del diplomado.</t>
  </si>
  <si>
    <t>Renovación de la flotilla vehicular</t>
  </si>
  <si>
    <t>Recibir conforme y distribuir las unidades vehiculares a Rectoría y recintos</t>
  </si>
  <si>
    <t>Elaborar el plan de construcción de obras</t>
  </si>
  <si>
    <t>Implementar el plan de construcción de obras</t>
  </si>
  <si>
    <t>División de Servicios Generales</t>
  </si>
  <si>
    <t>Definir el  plan del mantenimiento preventivo</t>
  </si>
  <si>
    <t>Todas las áreas.</t>
  </si>
  <si>
    <t>Cantidad de vehiculos utilitarios -minibuses</t>
  </si>
  <si>
    <t>Certificacion de Recibido conforme.</t>
  </si>
  <si>
    <t>Vicerrectoria de Gestión y Departamento de Compras y contrataciones</t>
  </si>
  <si>
    <t>Vicerrectoría de Gestión y Vicerrectoria Ejecutiva EPH</t>
  </si>
  <si>
    <t>Vicerrectoría de Gestión, Vicerrectorías Nacionales, Ejecutivas y Departamento de Compras y contrataciones</t>
  </si>
  <si>
    <t>Vicerrectoría de Gestión, Vicerrectorías Nacionales, Ejecutivas, y Áreas Substantivas</t>
  </si>
  <si>
    <t>Division de Servicios Generales</t>
  </si>
  <si>
    <t>Vicerrectorías de Gestión y Ejecutivas, Personal de seguridad asignado la ISFODOSU.</t>
  </si>
  <si>
    <t>Realizar mantenimientos correctivos</t>
  </si>
  <si>
    <t>Desarrollo Profesoral</t>
  </si>
  <si>
    <t>Evaluación Institucional</t>
  </si>
  <si>
    <t>Despacho</t>
  </si>
  <si>
    <t>Apoyo a la gestión e implementacion del POA</t>
  </si>
  <si>
    <t>Jurídico</t>
  </si>
  <si>
    <t>Representación y defensa de la Institución en las demandas y procesos judiciales</t>
  </si>
  <si>
    <t>Cantidad demandas y acciones judiciales iniciadas por tercero o por el propio ISFODOSU</t>
  </si>
  <si>
    <t>Constitución de abogados y escritos de defensa</t>
  </si>
  <si>
    <t xml:space="preserve">Contratación de servicios de alguacil </t>
  </si>
  <si>
    <t>Adquisición de libros de derechos administrativo, civil, comercial y jurisprudencial</t>
  </si>
  <si>
    <t>Legalización de firmas de los documentos suscritos por la Rectoría del ISFODOSU</t>
  </si>
  <si>
    <t>Cantidad de procesos de contrataciones públicas publicados por el Departamento de Compras y Contrtataciones</t>
  </si>
  <si>
    <t>Solicitudes de elaboración de contrato y relación de contratos firmados por el/la notario/a público/a</t>
  </si>
  <si>
    <t>Contratación de abogado-notario público</t>
  </si>
  <si>
    <t>Pago de nómina</t>
  </si>
  <si>
    <t>Personas satisfechas con el clima organizacional</t>
  </si>
  <si>
    <t>Área</t>
  </si>
  <si>
    <t>EMH</t>
  </si>
  <si>
    <t>FEM</t>
  </si>
  <si>
    <t>JVM</t>
  </si>
  <si>
    <t>EPH</t>
  </si>
  <si>
    <t>LNNM</t>
  </si>
  <si>
    <t>UM</t>
  </si>
  <si>
    <t>Contratación de docentes internacionales</t>
  </si>
  <si>
    <t>Depto. de Mercadeo y   Depto, de Admisiones</t>
  </si>
  <si>
    <t>Depto. de Mercadeo  y Depto. de Comunicaciones y Difusion</t>
  </si>
  <si>
    <t>Depto. de Mercadeo  y Depto, de Admisiones</t>
  </si>
  <si>
    <t>Depto de Mercadeo y Depto. de Admisiones</t>
  </si>
  <si>
    <t>Implementar estrategia de Puertas Abiertas</t>
  </si>
  <si>
    <t>Depto. de Mercadeo y Depto, de Admisiones</t>
  </si>
  <si>
    <t>Depto. de Mercadeo, Depto. de Publicaciones, Depto. de protocolo, Depto. de Comunicaciones y Difusión.</t>
  </si>
  <si>
    <t>Dirección de Postgrado y Educacion Permanente</t>
  </si>
  <si>
    <t>Mejorar grado de cumplimiento IBOB Gestión de Calidad en SISMAP</t>
  </si>
  <si>
    <t>Mejorar grado de cumplimiento IBOB Recursos Humanos en SISMAP</t>
  </si>
  <si>
    <t>Dirección de Recursos Humanos</t>
  </si>
  <si>
    <t>Dirección de Tecnologia de la Información</t>
  </si>
  <si>
    <t>Departamento de Fiscalización</t>
  </si>
  <si>
    <t xml:space="preserve">Aplicar encuesta de satisfacción a los usuarios </t>
  </si>
  <si>
    <t>Dirección Administrativa y Financiera</t>
  </si>
  <si>
    <t>Gestión del indicador de Buen desempeño en Gestión Presupuestaria</t>
  </si>
  <si>
    <t>Departamento de Compras y Contrataciones</t>
  </si>
  <si>
    <t>Gestionar el indicador de Buen desempeño en el SISACNOC</t>
  </si>
  <si>
    <t>Dirección de Planificación</t>
  </si>
  <si>
    <t>Implementar Sistema de Gestión de Calidad</t>
  </si>
  <si>
    <t>Departamento de Reclutamiento y Selección</t>
  </si>
  <si>
    <t>Departamento de Capacitación y Desempeño</t>
  </si>
  <si>
    <t>Departamento de Relaciones Laborales</t>
  </si>
  <si>
    <t>Departamento de Registro y Control y Nómina</t>
  </si>
  <si>
    <t>Rectoría, Vicerrectoría de Investigación y Posgrado; Vcerrectoría de Innovación y Desarrollo; Vicerrectorías Ejecutivas - Recintos; Decanato de Grado; Dirección de Desarrollo Profesoral, Dirección de Posgrado y Educación Permanente.</t>
  </si>
  <si>
    <t>Programar las etapas del proceso de revisión de los planes de estudio seleccionados</t>
  </si>
  <si>
    <t>Ejecutar el proceso de revisión</t>
  </si>
  <si>
    <t>Fundamentación teórica</t>
  </si>
  <si>
    <t>Elaboración de la malla curricular y descripción de las competencias</t>
  </si>
  <si>
    <t xml:space="preserve">Implementación de los planes de estudios </t>
  </si>
  <si>
    <t>Departamento de Admisiones y Registo. Admisiones de recitos, Dirección Académica</t>
  </si>
  <si>
    <t xml:space="preserve">Departamento Publicaciones </t>
  </si>
  <si>
    <t>Rectoría, Vicerrectoría de Innovación y Desarrollo; Vicerrectorías Ejecutivas - Recintos; Decanato de Grado; Dirección de Desarrollo Profesoral, Dirección de Posgrado y Educación Permanente.</t>
  </si>
  <si>
    <t>Coordinación con equipo de protocolo y comunicaciones</t>
  </si>
  <si>
    <t>Compilación de listados de  estudiantes que solicitan su graduación en los recintos</t>
  </si>
  <si>
    <t>Confección de títtulos</t>
  </si>
  <si>
    <t>Actos de investidura</t>
  </si>
  <si>
    <t>Departamento de Lenguas Extranjeras Coordinadores de Inglés de los recintos. Direcciones Académicas</t>
  </si>
  <si>
    <t>Virtualización del Diplomado</t>
  </si>
  <si>
    <t>Revisión e impresión de Guias del Diplomado Valora Ser</t>
  </si>
  <si>
    <t>Bienestar Estudiantil de Rectoría, y Recintos. Vicerrectoría Ejecutiva, Direcciones Académicas</t>
  </si>
  <si>
    <t xml:space="preserve">Implementación de los programas </t>
  </si>
  <si>
    <t>Adquisición de insumos para kit Estudiantil</t>
  </si>
  <si>
    <t>Organización de encuentro con estudiantes e instituciones que trabajan con personas  con discapacidad. Buena practicas.</t>
  </si>
  <si>
    <t>Bienestar Estudiantil, Directores Académicos, Coordinadores de carreras y áreas académicas y docents</t>
  </si>
  <si>
    <t>Programa de movilidad docente</t>
  </si>
  <si>
    <t>Desarrollo Profesoral - Vicerrectoría Académica</t>
  </si>
  <si>
    <t>Desarrollo Curricular, Bienestar Estudiantil, Departamento de Lenguas Extranjeras, Departamento de Práctica Profesionalizante, Vicerrectorías Ejecutivas</t>
  </si>
  <si>
    <t>Diseño e impresión de material de promoción publicitario</t>
  </si>
  <si>
    <t xml:space="preserve">Departamento de Relaciones Interinstitucionales </t>
  </si>
  <si>
    <t xml:space="preserve">Departamento de Publicaciones </t>
  </si>
  <si>
    <t>Departamento de Mercadeo</t>
  </si>
  <si>
    <t xml:space="preserve">Departamento de Difusión y RR.PP. </t>
  </si>
  <si>
    <t xml:space="preserve">Departamento de Difusión y RR.PP.  </t>
  </si>
  <si>
    <t>Elaborar y Ejecutar el Plan de Comunicación</t>
  </si>
  <si>
    <t xml:space="preserve">Departamento de Tecnología de la Información </t>
  </si>
  <si>
    <t>Departamento de Evaluación Institucional</t>
  </si>
  <si>
    <t>Vicerrectoría de Innovación y Desarrollo</t>
  </si>
  <si>
    <t>Departamento de Recursos para el Aprendizaje</t>
  </si>
  <si>
    <t>Departamento Financiero</t>
  </si>
  <si>
    <t>División Ingenieria</t>
  </si>
  <si>
    <t>Elaborar e implementar un plan de seguridad</t>
  </si>
  <si>
    <t>Porcentaje de colaboradores que interpretan los elementos distintivos de la marca institucional.</t>
  </si>
  <si>
    <t>Porcentaje de implementación del proyecto de la estrategia de sostenibilidad ambiental</t>
  </si>
  <si>
    <t>Generación de opinión pública favorable</t>
  </si>
  <si>
    <t>Linea Base 2021</t>
  </si>
  <si>
    <t>Presupuesto</t>
  </si>
  <si>
    <t>PLAN OPERATIVO ANUAL  2023</t>
  </si>
  <si>
    <t>Actividad</t>
  </si>
  <si>
    <t>Tarea</t>
  </si>
  <si>
    <t xml:space="preserve">Responsable actividad </t>
  </si>
  <si>
    <t>Categoría de insumo</t>
  </si>
  <si>
    <t>2.3.9.9.01</t>
  </si>
  <si>
    <t>Productos y Útiles Varios  n.i.p</t>
  </si>
  <si>
    <t>2.3.1.3.03</t>
  </si>
  <si>
    <t>2.2.9.1.01</t>
  </si>
  <si>
    <t>2.2.7.1.03</t>
  </si>
  <si>
    <t>2.6.5.2.01</t>
  </si>
  <si>
    <t>2.3.4.1.01</t>
  </si>
  <si>
    <t>2.3.7.2.03</t>
  </si>
  <si>
    <t>Productos químicos de uso personal</t>
  </si>
  <si>
    <t>2.3.1.1.01</t>
  </si>
  <si>
    <t>Alimentos y bebidas para personas</t>
  </si>
  <si>
    <t>2.3.7.1.05</t>
  </si>
  <si>
    <t>2.3.3.1.01</t>
  </si>
  <si>
    <t>Papel de escritorio</t>
  </si>
  <si>
    <t>2.3.3.2.01</t>
  </si>
  <si>
    <t>Productos de papel y cartón</t>
  </si>
  <si>
    <t>2.3.9.2.01</t>
  </si>
  <si>
    <t>Útiles de escritorio, oficina e informática </t>
  </si>
  <si>
    <t>2.3.3.3.01</t>
  </si>
  <si>
    <t>2.3.7.1.01</t>
  </si>
  <si>
    <t>2.3.7.1.02</t>
  </si>
  <si>
    <t>Gasoil</t>
  </si>
  <si>
    <t>2.3.7.1.04</t>
  </si>
  <si>
    <t>2.3.7.1.06</t>
  </si>
  <si>
    <t>Lubricantes</t>
  </si>
  <si>
    <t>2.6.5.7.01</t>
  </si>
  <si>
    <t>2.2.4.1.01</t>
  </si>
  <si>
    <t>2.3.9.9.04</t>
  </si>
  <si>
    <t>2.2.8.7.06</t>
  </si>
  <si>
    <t>Otros servicios técnicos profesionales</t>
  </si>
  <si>
    <t>2.3.6.3.06</t>
  </si>
  <si>
    <t>2.6.5.6.01</t>
  </si>
  <si>
    <t>2.6.1.3.01</t>
  </si>
  <si>
    <t>2.6.1.1.01</t>
  </si>
  <si>
    <t>2.2.8.7.01</t>
  </si>
  <si>
    <t>2.6.6.2.01</t>
  </si>
  <si>
    <t>2.3.5.3.01</t>
  </si>
  <si>
    <t>2.3.9.6.01</t>
  </si>
  <si>
    <t>Productos eléctricos y afines</t>
  </si>
  <si>
    <t>2.6.8.3.01</t>
  </si>
  <si>
    <t>2.6.3.1.01</t>
  </si>
  <si>
    <t>2.3.2.2.01</t>
  </si>
  <si>
    <t>2.7.1.2.01</t>
  </si>
  <si>
    <t>2.2.7.1.06</t>
  </si>
  <si>
    <t>2.6.1.9.01</t>
  </si>
  <si>
    <t>2.3.9.1.01</t>
  </si>
  <si>
    <t>Material para limpieza</t>
  </si>
  <si>
    <t>2.3.9.3.01</t>
  </si>
  <si>
    <t>2.6.2.1.01</t>
  </si>
  <si>
    <t>2.3.2.3.01</t>
  </si>
  <si>
    <t>2.6.2.3.01</t>
  </si>
  <si>
    <t>2.2.7.2.08</t>
  </si>
  <si>
    <t>2.6.1.4.01</t>
  </si>
  <si>
    <t>Electrodomésticos</t>
  </si>
  <si>
    <t>2.3.9.5.01</t>
  </si>
  <si>
    <t>2.3.9.4.01</t>
  </si>
  <si>
    <t>2.2.9.2.01</t>
  </si>
  <si>
    <t>2.3.3.5.01</t>
  </si>
  <si>
    <t>2.2.8.6.01</t>
  </si>
  <si>
    <t>2.2.7.1.02</t>
  </si>
  <si>
    <t>2.2.8.5.01</t>
  </si>
  <si>
    <t>Fumigación</t>
  </si>
  <si>
    <t>2.2.7.2.06</t>
  </si>
  <si>
    <t>2.2.7.1.07</t>
  </si>
  <si>
    <t>2.2.2.2.01</t>
  </si>
  <si>
    <t>2.2.4.2.01</t>
  </si>
  <si>
    <t>2.2.5.4.01</t>
  </si>
  <si>
    <t>2.2.8.7.05</t>
  </si>
  <si>
    <t>2.2.8.7.04</t>
  </si>
  <si>
    <t>2.2.8.7.02</t>
  </si>
  <si>
    <t>2.2.5.1.01</t>
  </si>
  <si>
    <t>2.2.7.2.02</t>
  </si>
  <si>
    <t>2.2.1.5.01</t>
  </si>
  <si>
    <t>Servicio de internet y televisión por cable</t>
  </si>
  <si>
    <t>2.2.2.1.01</t>
  </si>
  <si>
    <t>2.2.8.4.01</t>
  </si>
  <si>
    <t>2.2.1.3.01</t>
  </si>
  <si>
    <t>2.2.1.2.01</t>
  </si>
  <si>
    <t>Servicios telefónico de larga distancia</t>
  </si>
  <si>
    <t>2.2.6.1.01</t>
  </si>
  <si>
    <t>Seguro de bienes inmuebles e infraestructura</t>
  </si>
  <si>
    <t>2.2.6.2.01</t>
  </si>
  <si>
    <t>Seguro de bienes muebles</t>
  </si>
  <si>
    <t>2.2.6.3.01</t>
  </si>
  <si>
    <t>Seguros de personas</t>
  </si>
  <si>
    <t>2.2.5.8.01</t>
  </si>
  <si>
    <t>Código del producto</t>
  </si>
  <si>
    <t>Auxiliar</t>
  </si>
  <si>
    <t>Vicerrectoría de Gestión</t>
  </si>
  <si>
    <t>Vicerrectoría de Investigación y Postgrado</t>
  </si>
  <si>
    <t>Departamento de Tecnología de la Información y Comunicación</t>
  </si>
  <si>
    <t>Departamento Jurídico</t>
  </si>
  <si>
    <t>Departamento de Relaciones Interinstitucionales</t>
  </si>
  <si>
    <t>Estructura Programática</t>
  </si>
  <si>
    <t>Eje_1___Calidad_académica</t>
  </si>
  <si>
    <t>Eje_2___Impacto_sectorial_de_programas_y_proyectos_educativos</t>
  </si>
  <si>
    <t>Eje_3___Fortalecimiento_institucional</t>
  </si>
  <si>
    <t>Mejorado el desempeño institucional</t>
  </si>
  <si>
    <t>Unidad</t>
  </si>
  <si>
    <t>Mes</t>
  </si>
  <si>
    <t>Paquete</t>
  </si>
  <si>
    <t>Resma</t>
  </si>
  <si>
    <t>Día</t>
  </si>
  <si>
    <t>Galón</t>
  </si>
  <si>
    <t>Encargado de Desarrollo de Recursos y Contenido Digital</t>
  </si>
  <si>
    <t>Encargado de Plataforma Educativa</t>
  </si>
  <si>
    <t>Director de Admisiones y Registro</t>
  </si>
  <si>
    <t>Encargado de Lenguas Extranjeras</t>
  </si>
  <si>
    <t>Encargado de Bienestar Estudiantil</t>
  </si>
  <si>
    <t>Director de Grado</t>
  </si>
  <si>
    <t>Encargado de Calidad en la Gestión</t>
  </si>
  <si>
    <t>Encargado de Bibliotecas</t>
  </si>
  <si>
    <t>Director de Recursos de Aprendizaje</t>
  </si>
  <si>
    <t>Director de Admisiones y Registo</t>
  </si>
  <si>
    <t>Vicerrector Académico</t>
  </si>
  <si>
    <t>Director de Postgrado y Educacion Permanente</t>
  </si>
  <si>
    <t>Encargado de Escuela de Directores</t>
  </si>
  <si>
    <t>Monitorear los sistemas de solicitud de información SAIP y Portal 311</t>
  </si>
  <si>
    <t>Recibir y tramitar a las áreas correspondientes, las solicitudes de información, quejas, reclamaciones y sugerencias, recibidas por SAIP y Portal 311.</t>
  </si>
  <si>
    <t>Áreas involucradas</t>
  </si>
  <si>
    <t>Suministrar la información solicitada por el ciudadano, por las vías correspondientes (SAIP, presencial, telefónica y transferidas de otras instituciones), en el plazo establecido en la ley 200-04.</t>
  </si>
  <si>
    <t>Actualizar y registrar en la tabla control, la cantidad de solicitudes recibidas mensualmente por el SAIP y Portal 311.</t>
  </si>
  <si>
    <t>Realizar reporte trimestral de las estadísticas del SAIP y Portal 311, para publicarlas en el portal de transparencia.</t>
  </si>
  <si>
    <t>Verificar que cada documento a ser publicado esté correcto en forma y contenido; en formato Excel o Word y en PDF reutilizable (sellado y firmado).</t>
  </si>
  <si>
    <t>Actualizar el portal de transparencia institucional, Resolución 02-2021</t>
  </si>
  <si>
    <t>verificar las diversas publicaciones en los apartados del Portal Transparencia institucional, mensualmente y/o según periodicidad requerida en Resolución 02-2021</t>
  </si>
  <si>
    <t xml:space="preserve">Realizar las correcciones en el portal a partir de las observaciones recibidas por DIGEI mensualmente y publicar las calificaciones obtenidas en el Portal Transparencia </t>
  </si>
  <si>
    <t>Realizar capacitación para el personal  correspondiente de Rectoría sobre Datos Abiertos.</t>
  </si>
  <si>
    <t>Continuar con el proceso de implementación de las NOBACI</t>
  </si>
  <si>
    <t>Organizar, gestionar y conducir las sesiones de trabajo orientadas a la identificación del nivel de implantación de los requerimientos de las NOBACI, en las áreas más importantes, según cronograma anual.</t>
  </si>
  <si>
    <t xml:space="preserve">Dar seguimiento para la obtención y/o actualización de las evidencia que respalden los avances en la implementación de las NOBACI </t>
  </si>
  <si>
    <t>Validación de las evidencias obtenidas asegurando el cumplimiento con los requerimientos de las NOBACI y carga en la plataforma, según lo establecido por la Contraloría General de la República Dominicana.</t>
  </si>
  <si>
    <t xml:space="preserve">Remitir informe de seguimiento trimestral a la MAE para su autorización y posterior envío a la CGR.  </t>
  </si>
  <si>
    <t>Mantener informadas a las áreas involucradas en el proceso y otras instancias internas de los avances y objetivos trazados.</t>
  </si>
  <si>
    <t>Realizar plan de trabajo, incluyendo cronograma de actividades e instrumentos a utilizar (matrices, formularios, etc.)</t>
  </si>
  <si>
    <t>Identificar los controles existentes en los procesos seleccionados para realizar la autoevalucación (al menos 3 procesos), incluyendo los controles implementados a raiz de la valoracion y administracion de riesgos realizada por el Dpto. de Calidad en la Gestión.</t>
  </si>
  <si>
    <t>Validar que los controles identificados son efectivos y están siendo aplicados adecuadamente.</t>
  </si>
  <si>
    <t xml:space="preserve">Elaborar el informe con los resultados de la autoevaluación de los controles, socializar con las partes e instancias involucradas y remisión a la MAE del ISFODOSU.  </t>
  </si>
  <si>
    <t>Areas responables de los controles evaluados / Rectoría</t>
  </si>
  <si>
    <t>*Minutas de las sesiones de trabajo con las unidades organizacionales
*Matrices con requerimientos por áreas con autoevaluación realizada del nivel de implementación de los mismos y planes de acción aplicables
*Correos con envíos de resultados y solicitud de planes de acción
*Informes de seguimiento cuatrimestrales remitidos a la CGR
*Plataforma de NOBACI en el sistema de CGR</t>
  </si>
  <si>
    <t>Areas responsables de los procesos seleccionados</t>
  </si>
  <si>
    <t>Calidad en la Gestión</t>
  </si>
  <si>
    <t>Iniciar la implementación del modelo pedagógico para la formación de docentes</t>
  </si>
  <si>
    <t>Aprobar la implementación del modelo pedagógico para la formación de docentes</t>
  </si>
  <si>
    <t>Plan de auditorías e inventarios internos</t>
  </si>
  <si>
    <t xml:space="preserve">Realizar el seguimiento y monitoreo para la ejecución de las auditorías y/o revisiones especiales por los auditores externos contratados. </t>
  </si>
  <si>
    <t xml:space="preserve">Revisar los informes y carta a la gerencia emitida por los auditores externos validando que las informaciones, observaciones y recomendaciones sean aplicables. Esto en conjunto con la Vicerrectoría de Gestión. </t>
  </si>
  <si>
    <t xml:space="preserve">Acompañar a las áreas auditadas en este proceso para la emision de las respuestas a las observaciones y recomendaciones. </t>
  </si>
  <si>
    <t>Remitir los informes en sus versiónes preliminares y finales, entregados por los auditores externos, a las instancias correspondientes.</t>
  </si>
  <si>
    <t xml:space="preserve">Realizar la auditoría de expedientes soportes de los libramientos, post emision de éstos, bajo la modalidad de frecuencia definida, según lo establecido en el Plan anual de auditoría Fiscalización , para el año 2022. </t>
  </si>
  <si>
    <t xml:space="preserve">Hacer la planificación de la auditoría, incluyendo el programa de trabajo, de acuerdo al plan anual de trabajos de Fiscalización.                   </t>
  </si>
  <si>
    <t xml:space="preserve"> Departamento Financiero</t>
  </si>
  <si>
    <t xml:space="preserve">Llevar a cabo la fase de la ejecución de la auditoría en al menos un 95%, aplicando los procedimientos incluidos en el programa de trabajo.    </t>
  </si>
  <si>
    <t>Ejecutar la etapa de informe y/o comunicación de los resultados de la auditoría.</t>
  </si>
  <si>
    <t>Ejecutar la auditoría a las nóminas de estipendio estudiantil del año 2022.</t>
  </si>
  <si>
    <t>Departamento de Nóminas / Vicerrectoría Académica</t>
  </si>
  <si>
    <t>Realizar una toma física de inventario por lo menos 2 veces, durante el año, a una muestra de Items seleccionada, a partir del mes de febrero y ejecutar auditorías de seguimiento.</t>
  </si>
  <si>
    <t xml:space="preserve">Elaborar el cronograma para la realización de los inventarios, acorde a lo establecido en el Plan Anual de Trabajos de Fiscalización. </t>
  </si>
  <si>
    <t xml:space="preserve">Coordinar con Servicios Generales para el transporte requerido hacia los recintos. </t>
  </si>
  <si>
    <t xml:space="preserve">Realizar la toma física de inventario a una muestra de los items en los almacenes del recinto y/o rectoría, en al menos un 95% de lo programado en el Plan de Trabajo 2023, siguiendo los procedimientos establecidos a tales fines. </t>
  </si>
  <si>
    <t xml:space="preserve">DAF de los recintos / Dpto. Administrativo Rectoría / Almacenes </t>
  </si>
  <si>
    <t xml:space="preserve">Elaborar el informe preliminar (resumen de hallazgos), la socialización del mismo con el área responsable de los almacenes, obtención de respuestas y/o planes de acción para observaciones identificadas. </t>
  </si>
  <si>
    <t xml:space="preserve">Emitir el informe final con los resultados del inventario. </t>
  </si>
  <si>
    <t>Realizar un arqueo mensual a las cajas y fondos de combustibles, a partir del mes de febrero.</t>
  </si>
  <si>
    <t>Elaborar el cronograma para la realización de los arqueos, acorde a lo establecido en el Plan Anual de Trabajos de Fiscalización.</t>
  </si>
  <si>
    <t>Ejecutar al menos el 95% de los arqueos programados, según el Plan Anual de Trabajos de Fiscalización 2023.</t>
  </si>
  <si>
    <t xml:space="preserve">DAF de los recintos / Dpto. Administrativo Rectoría </t>
  </si>
  <si>
    <t xml:space="preserve">Elaborar el informe preliminar (resumen de hallazgos), la socialización del mismo con el área responsable de las cajas y fondos, obtención de respuestas y/o planes de acción para observaciones identificadas. </t>
  </si>
  <si>
    <t xml:space="preserve">Emitir el informe final con los resultados de los arqueos. </t>
  </si>
  <si>
    <t xml:space="preserve">Ejecutar la auditoría o revisión de expedientes soportes de pago, previo a la emisión de los libramientos para las cuentas presupuestarias predefinidas en el ISFODOSU. </t>
  </si>
  <si>
    <t xml:space="preserve">Asignar los expedientes a auditar a los Analistas de Control Interno a medida se van recibiendo en Fizcalización. </t>
  </si>
  <si>
    <t xml:space="preserve">Auditar al menos un 95% de los expedientes recibidos en Fiscalización, previo a la emisión del libramiento de pago, siguiendo los procedimientos establecido en el programa de trabajo elaborado a tales fines. </t>
  </si>
  <si>
    <t>Realizar la devolución del expediente con las observaciones identifcadas, en caso de que existieren, mediante memo de objección para fines de corrección.</t>
  </si>
  <si>
    <t xml:space="preserve">Despacho del expediente sin observación identificada y/o corregida. </t>
  </si>
  <si>
    <t>Elaborar el Plan Anual de Auditoría 2024.</t>
  </si>
  <si>
    <t xml:space="preserve">Elaborar el Plan Anual de Trabajos de Fiscalización para el 2024, según los resultados obtenidos en la implementación de la metodología de riesgos, de cara a los objetivos definidos en el PEI. </t>
  </si>
  <si>
    <t xml:space="preserve">Presentar el borrador del Plan a las instancias correspondientes (Comité de Control Interno y MAE del ISFODOSU) para su revisión y posterior aprobación. </t>
  </si>
  <si>
    <t xml:space="preserve">Obtener aprobación del Plan por del Comitê de Control Interno/MAE. </t>
  </si>
  <si>
    <t>Auditores externos/ Departamento Financiero</t>
  </si>
  <si>
    <t xml:space="preserve">Vicerrectoría de Gestión/ DAF de los recintos / Dpto. Administrativo Rectoría / Almacenes </t>
  </si>
  <si>
    <t xml:space="preserve">Vicerrectoría de Gestión/ DAF de los recintos / Dpto. Administrativo Rectoría </t>
  </si>
  <si>
    <t>Dpto. Calidad en la Gestión</t>
  </si>
  <si>
    <t>Comité de Control Interno / Rectora</t>
  </si>
  <si>
    <t>Cantidad de expedientes auditados y despachados</t>
  </si>
  <si>
    <t>*Libro control de expedientes despachados
*Reportes de expedientes trabajados.</t>
  </si>
  <si>
    <t>Encargado de Fiscalización</t>
  </si>
  <si>
    <t>18.00.0005 Servicios de Investigaciones en el Ámbito de Formación Pedagógica</t>
  </si>
  <si>
    <t>Proyecto de investigación - Historia de la Educación Docente Dominicana</t>
  </si>
  <si>
    <t>Dirección Investigación</t>
  </si>
  <si>
    <t xml:space="preserve">Proyecto de investigación - De Escuela Normal a la Pedagógica Dominicana: ISFODOSU, historia y perspectiva </t>
  </si>
  <si>
    <t>Relaciones Interinstitucionales</t>
  </si>
  <si>
    <t>Vicerrectoría de Investigación y Postgrado/Planificación/Desarrollo profesoral/Docentes</t>
  </si>
  <si>
    <t>Dirección Investigación/Tecnología</t>
  </si>
  <si>
    <t>Cantidad de trabajos (ponencias y posters) presentados en  congresos internacionales</t>
  </si>
  <si>
    <t>Congreso Caribeño de Investigación Educativa 2023</t>
  </si>
  <si>
    <t xml:space="preserve">Rectoría, Vicerrectorias, Administrativo, recintos </t>
  </si>
  <si>
    <t>Contratación consultor para elaboración plan de divulgación científica</t>
  </si>
  <si>
    <t>Cantidad de docentes, estudiantes y egresados beneficiados con incentivos</t>
  </si>
  <si>
    <t>*Acta de aprobación del Consejo Asesor de Investigación para premación productividad científica.
*Comprobante pago por traducción artículos.
*Facturas de pagos a revistas por publicaciones *Portada libro *Artículo troducido</t>
  </si>
  <si>
    <t>Compra boletos aéreos, asignación de viáticos de bolsillo, inscripción  en congresos nacionales o internacionales para docentes y estudiantes. Inscripción de estudiantes en Congreso CEICyT 2023</t>
  </si>
  <si>
    <t>Rectoría, Administrativo, Dirección.</t>
  </si>
  <si>
    <t>Selección de los premiados por el Consejo Asesor de Investigación. *Celebración premiación.</t>
  </si>
  <si>
    <t>Vicerrectoria Investigación, Postgrado, Grado</t>
  </si>
  <si>
    <t>Gestión editorial para producción libros por la Dirección de Publicaciones</t>
  </si>
  <si>
    <t>Gestión y lanzamiento de convocatoria de investigación 2023</t>
  </si>
  <si>
    <t>Comunicación</t>
  </si>
  <si>
    <r>
      <t xml:space="preserve">Cantidad de trabajos  presentados en la </t>
    </r>
    <r>
      <rPr>
        <i/>
        <sz val="10"/>
        <color theme="1"/>
        <rFont val="Arial"/>
        <family val="2"/>
      </rPr>
      <t xml:space="preserve">Semana de Innovación Docente  </t>
    </r>
    <r>
      <rPr>
        <sz val="10"/>
        <color theme="1"/>
        <rFont val="Arial"/>
        <family val="2"/>
      </rPr>
      <t>(antes Buenas Prácticas)</t>
    </r>
  </si>
  <si>
    <t>NA</t>
  </si>
  <si>
    <t>Encargados de Investigación</t>
  </si>
  <si>
    <t>Cantidad de participantes  graduados del Diplomado de Investigación</t>
  </si>
  <si>
    <t>Desarrollo profesoral</t>
  </si>
  <si>
    <t>0.006%</t>
  </si>
  <si>
    <t>Recintos</t>
  </si>
  <si>
    <t xml:space="preserve">Porcentaje de proyectos institucionales con participación de egresados </t>
  </si>
  <si>
    <t xml:space="preserve">
50%</t>
  </si>
  <si>
    <t xml:space="preserve">
25%</t>
  </si>
  <si>
    <t>Gestionar las acciones del Programa de Embajadores</t>
  </si>
  <si>
    <t>Gestionar las acciones del programa de inclusión de egresados en proyectos curriculares, investigación y extensión</t>
  </si>
  <si>
    <t>Gestionar las acciones  programa de inclusión de egresados en proyectos curriculares, investigación y extensión</t>
  </si>
  <si>
    <t>Dirección de Postgrado y Educación Permanente</t>
  </si>
  <si>
    <t>Porcentaje de la diversidad de profesionales de la educación formadas en áreas identificadas</t>
  </si>
  <si>
    <t>Reuniones con especialistas y evaluación de los programas.</t>
  </si>
  <si>
    <t>Publicar y distribuir documentos de divulgación</t>
  </si>
  <si>
    <t xml:space="preserve">        </t>
  </si>
  <si>
    <t>25% respecto a la línea base anualmente</t>
  </si>
  <si>
    <t>Validación y reproducción de pruebas  diagnósticas de lengua española y matemáticas para los 10 centros educativos</t>
  </si>
  <si>
    <t xml:space="preserve">Docentes y Directivos </t>
  </si>
  <si>
    <t>Docentes Facilitadores</t>
  </si>
  <si>
    <t xml:space="preserve">Desarrollo de las formaciones:
*Diplomado en Alfabetizacion Inicial de la Lengua Española
*Diplomado en  Alfabetizacion Inicial de las Matemáticas                
* Diplomado en Evaluación de los Aprendizajes Basado en Competencias              *Seguimiento y fortalecimiento de los  planes de mejora, a través de la formación situada y acompañamiento </t>
  </si>
  <si>
    <t>Tecnicos, Directores, Coordinadores  y Docentes</t>
  </si>
  <si>
    <t>Personal Directivos, Tecnicos, Docentes, Administrativos y de Apoyo</t>
  </si>
  <si>
    <t xml:space="preserve">Porcentaje en la medición de los aprendizajes de los estudiantes del primer ciclo del distrito 02-03 y de tercer grado en los distrito, 05 y 06 en comparación con los demás distritos de San Juan y alumnos de segundo reforzados en  los indicadores de logros  no alcanzados.  </t>
  </si>
  <si>
    <t>Un punto porcentual por encima de los demás distritos</t>
  </si>
  <si>
    <t>Equipo de Gestion de los Centros Educativos</t>
  </si>
  <si>
    <r>
      <t>Cantidad de</t>
    </r>
    <r>
      <rPr>
        <sz val="10"/>
        <color theme="0"/>
        <rFont val="Arial"/>
        <family val="2"/>
      </rPr>
      <t xml:space="preserve"> </t>
    </r>
    <r>
      <rPr>
        <sz val="10"/>
        <rFont val="Arial"/>
        <family val="2"/>
      </rPr>
      <t xml:space="preserve"> docentes,</t>
    </r>
    <r>
      <rPr>
        <sz val="10"/>
        <color theme="0"/>
        <rFont val="Arial"/>
        <family val="2"/>
      </rPr>
      <t xml:space="preserve"> </t>
    </r>
    <r>
      <rPr>
        <sz val="10"/>
        <rFont val="Arial"/>
        <family val="2"/>
      </rPr>
      <t>directivos, tecnicos, personal  administrativos , de apoyo y representantes de  organismos de participación, fortalecidos, conforme  al rol que desempeña</t>
    </r>
  </si>
  <si>
    <t>Acompañamiento en la práctica</t>
  </si>
  <si>
    <t>Tecnicos, Directores, Coordinadores y Docentes</t>
  </si>
  <si>
    <t xml:space="preserve">Presentación de Buenas practicas </t>
  </si>
  <si>
    <t>Campamento de Verano, para estudiantes Resagado de Segundo Grado,</t>
  </si>
  <si>
    <t>Estudiantes de Segundo grado</t>
  </si>
  <si>
    <t xml:space="preserve">Participantes Formados </t>
  </si>
  <si>
    <t>Equipo EFCCE</t>
  </si>
  <si>
    <t xml:space="preserve">Cantidad de Proyectos de Extensión diseñados </t>
  </si>
  <si>
    <t xml:space="preserve"> - Levantamiento línea de base 
 - Aplicación de instrumentos de evalución  pre-ejecución 
 - Elaboración y aplicación del plan de acción 
</t>
  </si>
  <si>
    <t xml:space="preserve">Equipo de extensión </t>
  </si>
  <si>
    <t xml:space="preserve">Taller a los Coordinadores de los recintos sobre sistema de evaluación y formulación de informes de buenas prácticas de proyectos </t>
  </si>
  <si>
    <t>Cantidad de personas (Líderes y Gestores de las comunidades) impactadas con los proyectos de extensión.</t>
  </si>
  <si>
    <t>*Listado de participantes
*Informe de capacitación de proyectos</t>
  </si>
  <si>
    <t>Dirección de Extensión y Coordinadores de extensión de los Recintos</t>
  </si>
  <si>
    <t>Talleres a las personas impactadas por los proyectos de extensión en ejecución de los recintos.</t>
  </si>
  <si>
    <t>Cantidad de docentes, estudiantes y egresados  trabajando en proyectos de extensión.</t>
  </si>
  <si>
    <t>*Listado de escuelas
*Informe de ejecución de proyectos</t>
  </si>
  <si>
    <t>Capacitación a las personas impactadas por los proyectos de extensión  de los recintos sobre formulación y medición de indicadores en proyectos y evaluación de proyectos.</t>
  </si>
  <si>
    <t xml:space="preserve">Cantidad de escuelas  impactadas por los proyectos de extension. </t>
  </si>
  <si>
    <t>Cantidad de estudiantes de las escuelas intervenidos e impactados por proyectos de extensión.</t>
  </si>
  <si>
    <t>Actores de las escuelas impactados por los proyectos de Extensión.</t>
  </si>
  <si>
    <t>Porcentaje de escuelas que implementan proyectos de extensión y presentan buenas prácticas.</t>
  </si>
  <si>
    <t xml:space="preserve">*Listado de escuelas 
*Informe de buenas practicas </t>
  </si>
  <si>
    <t xml:space="preserve">Sistematización y evaluación de buenas practicas </t>
  </si>
  <si>
    <t>Presentación de infomes de resultados de buenas prácticas de proyectos de extensión.</t>
  </si>
  <si>
    <t>18.00.0008 
Servicios de formación en maestrías, especialidades y formación continua</t>
  </si>
  <si>
    <t xml:space="preserve"> -Departamento de Admisiones y Registro.
-Vicerrectoria de Investigacion y Postgrado.
-Coordinadores de Programas de Postgrado.
-Coordinador de Postgrado y Educacion Permanente.</t>
  </si>
  <si>
    <t>Captación de candidatos (Promoción, elaboración y publicación de formulario de captación)</t>
  </si>
  <si>
    <t>Aplicación de pruebas (proceso de admisión)</t>
  </si>
  <si>
    <t>Clasificación de participantes</t>
  </si>
  <si>
    <t>Contratación docentes para el curso de nivelación</t>
  </si>
  <si>
    <t>Curso de nivelación</t>
  </si>
  <si>
    <t>Aplicación del post test</t>
  </si>
  <si>
    <t>Contratación docentes para inicio del programa</t>
  </si>
  <si>
    <t xml:space="preserve"> contratación de asesores</t>
  </si>
  <si>
    <t>Contratación de jurados</t>
  </si>
  <si>
    <t>Cantidad de nuevos programas de postgrado diseñados</t>
  </si>
  <si>
    <t>Programas diseñados</t>
  </si>
  <si>
    <t>Contratación del equipo de diseñadores</t>
  </si>
  <si>
    <t>Vicerrectoría de Investigación y Postgrado
Dirección de Postgrado y Educación Permanente</t>
  </si>
  <si>
    <t>Presentación de los diseños ante el Comité de Estudios de Postgrado y el Consejo Académico</t>
  </si>
  <si>
    <t>Cantidad de estudiantes cursando programas de postgrado</t>
  </si>
  <si>
    <t>Cantidad de programas de postgrado evaluados</t>
  </si>
  <si>
    <t>18.00.0007 
Servicios de Formación de Directivos y Coordinadores de Escuela</t>
  </si>
  <si>
    <t>Cantidad de personas alcanzadas con los programas de educación permanente</t>
  </si>
  <si>
    <t xml:space="preserve"> Diseño de los diplomados</t>
  </si>
  <si>
    <t>Elaboración y publicación del formulario de captación</t>
  </si>
  <si>
    <t>Promoción de los diplomados</t>
  </si>
  <si>
    <t>Contratación de monitor para diplomado</t>
  </si>
  <si>
    <t>Captación de los participantes</t>
  </si>
  <si>
    <t>Gestión de impresión y validación de certificados para los diplomados</t>
  </si>
  <si>
    <t>Contratación de los docentes o facilitadores de los módulos</t>
  </si>
  <si>
    <t>Contratación de coordinador de programa</t>
  </si>
  <si>
    <t>Implementación del programa</t>
  </si>
  <si>
    <t>Vicerrectoría de Investigación y Posgrado
Dirección de Postgrado y Educacion Permanente</t>
  </si>
  <si>
    <t>18.00.0008 Servicios de formación en maestrías, especialidades y formación continua</t>
  </si>
  <si>
    <t>Contratación de coordinador diplomado</t>
  </si>
  <si>
    <t>18.04.0001 Aplicación de los Programas de Extensión en las Comunidades aledañas a los Recintos</t>
  </si>
  <si>
    <t>18.00.0006 Servicios de Formación Continua Centrada en la Escuela (EFCCE)</t>
  </si>
  <si>
    <t>Divulgación de los artículos publicados a través de plataforma Web para redes</t>
  </si>
  <si>
    <t>Divulgación masiva de call for papers y comunicación con autores a través de plataforma de gestión  de correo electrónico</t>
  </si>
  <si>
    <t>*Artículos en PDF, HTML y EPUP
*Divulgación en redes sociales
*Indexaciones de la revista</t>
  </si>
  <si>
    <t>Cursos-Talleres para el Fortalecimiento del Rol de cada uno de los actores de la comunidad Educativa del Centro</t>
  </si>
  <si>
    <t>Validación de las escuelas impactadas por los proyectos de extensión</t>
  </si>
  <si>
    <t>Pago suscripciones: Membresía Crossref y base de datos.</t>
  </si>
  <si>
    <t>Dirección Investigación / Administrativo</t>
  </si>
  <si>
    <t>Consultoría para el acompañamiento en la conformación del Comité de Ética Investigación Educativa</t>
  </si>
  <si>
    <t>Realizar auditoría a las Ejecuciones presupuestarias y Estados financieros 2020 y 2021, bajo la contratación de auditores externos</t>
  </si>
  <si>
    <t>Coordinar y ejecutar, por lo menos, dos reuniones en el transcurso del año con la MAE y los Directivos del Instituto, para informar sobre los avances y planes de acción relativos a las NOBACI y el fortalecimiento del Control Interno</t>
  </si>
  <si>
    <t>Dar seguimiento al Dpto. de Compras hasta la contratación de los auditores</t>
  </si>
  <si>
    <t>Elaborar las especificaciones técnicas (Términos de Referencia) y la requisición para la contratación de auditores</t>
  </si>
  <si>
    <t>PACC</t>
  </si>
  <si>
    <t>Viáticos</t>
  </si>
  <si>
    <t xml:space="preserve">*Informe de resultados de línea de base
*Plan de Acción
*Informe de resultados de la evaluación de los indicadores.
*Informes de evaluación de impacto y mejoras en las escuelas.      
*Análisis y presentación de las mejoras e impacto producidos en los centros educativos.
</t>
  </si>
  <si>
    <t>Porcentaje de mejoras, cambios o impactos producidos en los Centros Educativos como resultado de la implementación de los proyectos de Extensión basados en su Linea de Base e indicadores</t>
  </si>
  <si>
    <t>Equipo de extensión de los Recintos</t>
  </si>
  <si>
    <t>Contratación de bienes y servicios para el seminario</t>
  </si>
  <si>
    <t>Decanato de Grado, Dirección de Proyección Institucional, Dpto. De Tecnologia de la Información y Telecomunicaciones, Vicerrectoria Nacionales y Regionales, Departamento de Compras y Contrataciones.</t>
  </si>
  <si>
    <t>Ejecución y evaluación de seminario</t>
  </si>
  <si>
    <t>Decanato de Grado, Vicerrectoria Nacionales y Regionales, Dirección de Proyección Institucional</t>
  </si>
  <si>
    <t>Decanato de Grado; Desarrollo profesoral.</t>
  </si>
  <si>
    <t>Desarrollo Curricular</t>
  </si>
  <si>
    <t>Desarrollo Curricular, Decanato de Grado, Directores Académicos y Coordinadores de áreas</t>
  </si>
  <si>
    <t>Desarrollo Curricular, Decanato de Grado, Directores Académicos y Coordinadores de áreas, Docentes</t>
  </si>
  <si>
    <t>Diseño de plan de Mejora</t>
  </si>
  <si>
    <t>Creación de los Comités de acreditación.</t>
  </si>
  <si>
    <t>Desarrollo Curricular, Decanato de Grado, Directores Académicos.</t>
  </si>
  <si>
    <t xml:space="preserve"> Implementación de plan de mejora</t>
  </si>
  <si>
    <t>Decanato de Grado, Directores Académicos y Coordinadores de áreas, Docentes</t>
  </si>
  <si>
    <t>Seguimiento de plan de mejora</t>
  </si>
  <si>
    <t>Decanato de Grado, Directores Académicos y Coordinadores de áreas</t>
  </si>
  <si>
    <t>Decanato de Grado.</t>
  </si>
  <si>
    <t>Decanato de Grado, Directores Académicos, Coordinadores de áreas, Coordinadores de carreras.</t>
  </si>
  <si>
    <t>Decanato de Grado, Directores Académicos y Coordinadores de carrera.</t>
  </si>
  <si>
    <t xml:space="preserve"> Desarrollo Curricular</t>
  </si>
  <si>
    <t>Contratación de especialistas para el diseño de plan de estudio.</t>
  </si>
  <si>
    <t>Desarrollo Curricular, Decanato de Grado</t>
  </si>
  <si>
    <t>Contratación de especialistas para la elaboración de los programas de asignaturas</t>
  </si>
  <si>
    <t>Plan de estudio finalizado y presentación al Mescyt</t>
  </si>
  <si>
    <t xml:space="preserve"> Admisiones y Registro,  Desarrollo Curricular. Encargado de admisiones de los recintos. Directores Académicos. Vicerrectores Ejecutivos</t>
  </si>
  <si>
    <t>Instrumentos Musicales, Mantenimiento de Laboratorios, compra de Insumos para la formación de los estudiantes</t>
  </si>
  <si>
    <t xml:space="preserve">Implementación del Plan de captación y visitas promonales a centros educativos </t>
  </si>
  <si>
    <t>Ejecución de Puertas Abiertas</t>
  </si>
  <si>
    <t>Encuentro con orientadores y directores</t>
  </si>
  <si>
    <t>Porcentaje de estudiantes que aprueban práctica docente</t>
  </si>
  <si>
    <t>Departamento de Práctica Docente</t>
  </si>
  <si>
    <t>Aplicación de encuestas para medir la valoración y satisfacción de estudiantes de prácticas</t>
  </si>
  <si>
    <t xml:space="preserve"> Directores academicos y Coordinadores de pedagogia y práctica docente.</t>
  </si>
  <si>
    <t xml:space="preserve">Inducción a docentes de nuevo ingreso al área para la implementación del sistema de práctica de nivel secundario </t>
  </si>
  <si>
    <t xml:space="preserve"> Coordinadores de prácticas de  los Recintos, Decanato de Grado </t>
  </si>
  <si>
    <t xml:space="preserve">Acompañamiento y seguimiento a la ejecución de las prácticas docentes en los recintos. </t>
  </si>
  <si>
    <t>Participación en congresos de prácticas y actividades nacionales e internacionales.</t>
  </si>
  <si>
    <t>Encuentro Nacional en práctica sobre igualdad y equidad</t>
  </si>
  <si>
    <t>Vicerrectoria Académica, Decanato de Grado, Vicerrectores Ejecutivos y Directores Académicos</t>
  </si>
  <si>
    <t xml:space="preserve">Encuentro de planificación y evaluación de procedimientos  </t>
  </si>
  <si>
    <t>Examen de diagnóstico de ingreso</t>
  </si>
  <si>
    <t>Cantidad de estudiantes cursando el Diplomado de Valora ser</t>
  </si>
  <si>
    <t>Decanato de Grado - Directores Académicos, Coordinadores de áreas.</t>
  </si>
  <si>
    <t>Acompañamiento de docentes</t>
  </si>
  <si>
    <t>Porcentaje de estudiantes que participan en programas curriculares no formales.</t>
  </si>
  <si>
    <t xml:space="preserve">ND
</t>
  </si>
  <si>
    <t>Impartición de 6 talleres de formación en tema de acceso a estudiantes con discapacidad.</t>
  </si>
  <si>
    <t>Aplicacion de las pruebas de admision POMA y PAA</t>
  </si>
  <si>
    <t>Dirección de Desarrollo Profesoral, Directores Académicos, Coordinadores de carreras.</t>
  </si>
  <si>
    <t>Cantidad de docentes participando en programas de movilidad académica</t>
  </si>
  <si>
    <t>Elaborar las bases para la movilidad docente</t>
  </si>
  <si>
    <t>Documento institucional para la movilidad docente</t>
  </si>
  <si>
    <t>Vicerrectoría de Desarrollo e Innovación, Vicerrectoría Investigación y Posgrado</t>
  </si>
  <si>
    <t xml:space="preserve">Dos (2) Docentes realizando movilidad </t>
  </si>
  <si>
    <t>Puesta en funcionamiento del Centro de Formación de Formadores</t>
  </si>
  <si>
    <t>Departamento de Evaluación institucional</t>
  </si>
  <si>
    <t>Validar la propuesta de actualización del sistema para la evaluación del desempeño docente de los equipos de profesores del ISFODOSU</t>
  </si>
  <si>
    <t xml:space="preserve">Departamento de Evaluación institucional, Desarrollo Profesoral,  Vicerrectoría Académica, Vicerrectoría de Investigación y Posgrado </t>
  </si>
  <si>
    <t>Realizar las evaluaciones de los docentes en los 6 recintos.</t>
  </si>
  <si>
    <t>Departamento de Evaluación institucional y  Comunicaciones</t>
  </si>
  <si>
    <t>Generar los reportes de resultados de las evaluaciones para fines de cálculo de la compensación económica que corresponde por desempeño docente.</t>
  </si>
  <si>
    <t>Coordinar la implementación y generación de informes de evaluación personal docente, adaptados a los requerimientos de las audiencias, necesidades institucionales y nivel de oportunidad de los resultados.</t>
  </si>
  <si>
    <t>Departamento de Evaluación institucional y  Tecnología</t>
  </si>
  <si>
    <t>Validar la implementación de los instrumentos de evaluación del personal académico optimizados a los niveles de desempeño diseñados con Desarrollo Docente (señalando las debilidades y fortalezas del ejercicio docente, así como lograr estratificar niveles de desempeño)</t>
  </si>
  <si>
    <t>Departamento de Evaluación , Desarrollo Profesoral y Tecnología</t>
  </si>
  <si>
    <t>Realizar la contratación de un consultor para el acompañamiento en la implementación de la aplicación informática de sistematización del proceso de evaluación.</t>
  </si>
  <si>
    <t>Realizar la contratación de un asesor para los trabajos de fortalecimiento del departamento de evaluación .</t>
  </si>
  <si>
    <t>Coordinar la capacitación de los desarrolladores de Tecnología para la implantación y
posterior mantenimiento de la plataforma informática para la aplicación de las pruebas.</t>
  </si>
  <si>
    <t>Departamento de Evaluación institucional,  Tecnología.</t>
  </si>
  <si>
    <t xml:space="preserve">Diseñar reportes de desempeño docente en coherencia con la herramienta de actualización de los expedientes docentes (FICHA DE PERSONAL Y DOCENTE, FORMACIÓN ACADÉMICA Y EXPERIENCIA LABORAL). </t>
  </si>
  <si>
    <t>Departamento de Evaluación institucional, VRA y VIP,  Desarrollo Profesoral</t>
  </si>
  <si>
    <t>Porcentaje de docentes que
ingresan a Carrera Profesoral.</t>
  </si>
  <si>
    <t xml:space="preserve">Elaboración del manual (procedimiento y criterios) para evaluar postulaciones de ingreso a Carrera Profesoral. </t>
  </si>
  <si>
    <t xml:space="preserve">Comité de Carrera Profesoral </t>
  </si>
  <si>
    <t>Desarrollo Profesoral y Comunicaciones</t>
  </si>
  <si>
    <t xml:space="preserve">Encuentros presenciales o virtuales con los docentes, por recinto, para presentar la Carrera Profesoral del ISFODOSU. </t>
  </si>
  <si>
    <t>Desarrollo Profesoral y Recursos Humanos</t>
  </si>
  <si>
    <t xml:space="preserve">Convocatoria a presentar postulaciones para Ingreso en Carrera Profesoral. </t>
  </si>
  <si>
    <t xml:space="preserve">Evaluación de las postulaciones y selección de los docentes a ingresar a carrera académica. </t>
  </si>
  <si>
    <t xml:space="preserve">Ejecución de las actividades de inducción planificadas como parte del ingreso a carrera. </t>
  </si>
  <si>
    <t xml:space="preserve">Desarrollo Profesoral </t>
  </si>
  <si>
    <t xml:space="preserve">Realización de un evento para reconocer y presentar a la comunidad a los docentes que ingresan en carrera profesoral.   </t>
  </si>
  <si>
    <t xml:space="preserve">Difusión por los medios de comunicación internos de los docentes que por sus méritos ingresaron a carrera profesoral.   </t>
  </si>
  <si>
    <t xml:space="preserve">Desarrollo de la segunda etapa de la aplicación Administración Docente ISFODOSU incluyendo las funcionalidades de servicio al docente y vinculándola con data de evaluación del desempeño docente. </t>
  </si>
  <si>
    <t xml:space="preserve">Elaboración y socialización de una propuesta para la celebración del día del maestro. Evento que incluyendo reconocimientos de docentes destacados en diferentes categorías a determinar por el Comité de Carrera Profesoral </t>
  </si>
  <si>
    <t>Desarrollo Profesoral y vicerrectores de los recintos</t>
  </si>
  <si>
    <t>Porcentaje de docentes que son promovidos en la Carrera Académica.</t>
  </si>
  <si>
    <t>Manual elaborado</t>
  </si>
  <si>
    <t xml:space="preserve">Elaboración del manual (procedimiento y criterios) para evaluar postulaciones para promociones en la Jerarquía Profesoral. </t>
  </si>
  <si>
    <t xml:space="preserve">Cantidad de docentes que inician estudios de doctorado. </t>
  </si>
  <si>
    <t xml:space="preserve">Certificación de ingreso a estudios doctorales. </t>
  </si>
  <si>
    <t xml:space="preserve">Difusión del Reglamento de Becas Docentes en la comunidad académica. </t>
  </si>
  <si>
    <t xml:space="preserve">Actividades - encuentro de motivación con los Vicerrectores Ejecutivos y Directores Académicos de los Recintos a partir de los datos de porcentajes de doctores en su recinto vs la media institucional y la meta del PEI y el POA 2023. </t>
  </si>
  <si>
    <t xml:space="preserve">Encuentros con los docentes por recintos para socializar la Carrera Académica de ISFODOSU y discutir la importancia de los estudios doctorales y la investigación para promocionar en carrera académica. </t>
  </si>
  <si>
    <t xml:space="preserve">Elaboración de la Convocatoria de Becas priorizando los programas doctorales y los cupos a los recintos con mayor necesidad. </t>
  </si>
  <si>
    <t xml:space="preserve">Comité de Becas Docentes </t>
  </si>
  <si>
    <t xml:space="preserve">Evaluación de las postulaciones para becas docentes. </t>
  </si>
  <si>
    <t xml:space="preserve">Seguimiento y apoyos a los docentes que cursan estudios doctorales con becas ISFODOSU para los procesos ordinarios (pago de matrícula, estancias, etc.) y para atender necesidades extraordinarias.  </t>
  </si>
  <si>
    <t xml:space="preserve">Contratación de servicios para dar apoyo a los docentes doctorandos en el diseño de las metodologías de investigación y para el procesamientos de los datos. </t>
  </si>
  <si>
    <t>Porcentaje de docentes con competencias TIC</t>
  </si>
  <si>
    <t>Pendiente por definir</t>
  </si>
  <si>
    <t xml:space="preserve">Realizar levantamiento para identificar las áreas en que los profesores necesitan recibir actualización a partir de los resultados de la evaluación docente. </t>
  </si>
  <si>
    <t>Comité de Carrera Profesoral, Vicerrectoría Académica y Dirección de Desarrollo Profesoral</t>
  </si>
  <si>
    <t xml:space="preserve">Preparar la oferta de programas de formación continua a partir del levantamiento de necesidades. </t>
  </si>
  <si>
    <t>Coordinar con las Vicerrectorías Académica, de Investigación y Posgrado y las Vicerrectorías de los recintos las áreas y fechas en que serán actualizados los docentes.</t>
  </si>
  <si>
    <t>Vicerrectorías Académica y Dirección de Desarrollo Profesoral</t>
  </si>
  <si>
    <t xml:space="preserve">Gestionar la implementación de la oferta de formación continua. </t>
  </si>
  <si>
    <r>
      <rPr>
        <sz val="10"/>
        <color theme="1"/>
        <rFont val="Arial"/>
        <family val="2"/>
      </rPr>
      <t xml:space="preserve">Gestionar la implementación de un curso para desarrollo de competencias en el uso de la </t>
    </r>
    <r>
      <rPr>
        <i/>
        <sz val="10"/>
        <color theme="1"/>
        <rFont val="Arial"/>
        <family val="2"/>
      </rPr>
      <t>Metodología de estudios de casos</t>
    </r>
  </si>
  <si>
    <t>Diseñar plan de capacitación en coordinación con la universidad de Sevilla.</t>
  </si>
  <si>
    <t xml:space="preserve"> Recursos Para el Aprendizaje</t>
  </si>
  <si>
    <t>Gestionar la implementación del plan de capacitación en desarrollo de competencias TICs.</t>
  </si>
  <si>
    <t>Capacitación de personal docente en Tecnología Educativa</t>
  </si>
  <si>
    <t>Capacitación de personal docente en herramientas de Office 365</t>
  </si>
  <si>
    <t>Poner en operación las unidades de producción de recursos digitales de los recintos</t>
  </si>
  <si>
    <t>División de desarrollo de recursos didácticos digitales, Coordinadores TIC de los recintos, Dirección académica de los recintos, Docentes de áreas.</t>
  </si>
  <si>
    <t>Realizar la producción de recursos didácticos digitales de las asignaturas a virtualizar en el año 2023.</t>
  </si>
  <si>
    <t>División de desarrollo de recursos didácticos digitales, Plataforma educativa, Docentes de áreas.</t>
  </si>
  <si>
    <t>Coordinar campaña de motivación dirigida a docentes y estudiantes para incentivar la producción y uso de recursos digitales.</t>
  </si>
  <si>
    <t>División de desarrollo de recursos didácticos digitales y Comunicaciones, Dirección académica de los recintos, Evaluación Institucional</t>
  </si>
  <si>
    <t>Acompañamiento y asesoría a los equipos de producción de recursos de los recintos.</t>
  </si>
  <si>
    <t>División de desarrollo de recursos didácticos digitales.</t>
  </si>
  <si>
    <t xml:space="preserve">Insonorizar la sala de grabación del  área de Recursos Digitales </t>
  </si>
  <si>
    <t>Ingeniería y mantenimiento</t>
  </si>
  <si>
    <t>Contratación del personal técnico responsable a cargo de coordinar los procesos de producción y curación de recursos digitales.</t>
  </si>
  <si>
    <t>Departamento de Recursos Humanos y Departamento de Recursos para el Aprendizajes</t>
  </si>
  <si>
    <t>Elaborar un plan de curación y producción de recursos digitales, coordinados con las áreas académicas.</t>
  </si>
  <si>
    <t>División de Desarrollo de Recursos Didácticos Digitales,  Áreas académicas de los recintos, Recursos Humanos</t>
  </si>
  <si>
    <t xml:space="preserve">Realizar videos de buenas prácticas docentes que sirvan como referente para el desarrollo de asignaturas en los recintos. De igual forma, grabar prácticas con oportunidades de mejoras en el marco de procesos de seguimiento acompañamiento a los docentes.  </t>
  </si>
  <si>
    <t>División de Desarrollo de Recursos Didácticos Digitales, Desarrollo Profesoral, Decanato de Práctica Docente, Dirección Académica de los Recintos.</t>
  </si>
  <si>
    <t>Gestionar el repositorio de recursos digitales producidos y curados.</t>
  </si>
  <si>
    <t>División de Desarrollo de Recursos Didácticos Digitales y la VRA</t>
  </si>
  <si>
    <t>Coordinar el proceso de curación y producción de contenidos de las áreas que sean identificadas como de interés.</t>
  </si>
  <si>
    <t>Plataforma Educativa y Relaciones interinstitucionales</t>
  </si>
  <si>
    <t>Realizar la selección de los docentes y las asignaturas a virtualizar</t>
  </si>
  <si>
    <t>VRA, VRIP y División de plataforma educativa</t>
  </si>
  <si>
    <t>Gestionar la capacitación de docentes para la virtualización de las asignaturas</t>
  </si>
  <si>
    <t>Plataforma Educativa</t>
  </si>
  <si>
    <t>Coordinar la producción de recursos digitales con el área responsable.</t>
  </si>
  <si>
    <t>Plataforma Educativa y División de desarrollo de recursos didácticos digitales</t>
  </si>
  <si>
    <t xml:space="preserve">Gestión y seguimiento al proceso de virtualización de las 25 asignaturas </t>
  </si>
  <si>
    <t>Realizar el seguimiento a la aplicación de encuesta de satisfacción a los usuarios de las bibliotecas.</t>
  </si>
  <si>
    <t>Centro de coordinación técnica y Departamento de Calidad en la Gestión</t>
  </si>
  <si>
    <t>Realizar el proceso de contratación para la consultoría del SIB-ISFODOSU</t>
  </si>
  <si>
    <t>Dirección Recursos para el aprendizaje, Vicerrectoría de gestión</t>
  </si>
  <si>
    <t xml:space="preserve">Seguimiento gestión contratación personal bibliotecas que lo necesiten. </t>
  </si>
  <si>
    <t xml:space="preserve"> Recursos Humanos Rectoría, Recursos Humanos de los recintos, Dirección académica de los recintos y Centro de Coordinación Técnica</t>
  </si>
  <si>
    <t>Realizar la gestión de compras recursos y/o servicios</t>
  </si>
  <si>
    <t>Centro de Coordinación Técnica</t>
  </si>
  <si>
    <t xml:space="preserve">Gestionar pago de suscripciones anuales. </t>
  </si>
  <si>
    <t>Centro de Coordinación Técnica/Recursos para el Aprendizaje</t>
  </si>
  <si>
    <t>Continuar  procesamiento 5000 ítems pertenecientes al sistema integrado de bibliotecas(correspondientes a las bibliotecas FEM, UM, EPH, EMH y JVM y LNNM)</t>
  </si>
  <si>
    <t xml:space="preserve"> Centro de Coordinación Técnica</t>
  </si>
  <si>
    <t>Capacitar a los usuarios en el uso de los recursos de biblioteca</t>
  </si>
  <si>
    <t>Centro de Coordinación Técnica, Bibliotecas Recintos y Desarrollo Profesoral</t>
  </si>
  <si>
    <t>Vicerrectoría Académica y  Centro de Coordinación Técnica</t>
  </si>
  <si>
    <t>División Plataforma Educativa</t>
  </si>
  <si>
    <t>Gestionar la contratación de los facilitadores de los cursos de desarrollo profesoral en tecnología educativa y metodologías de aprendizaje activo.</t>
  </si>
  <si>
    <t>Coordinadores TIC de los recintos, facilitadores del Diplomado</t>
  </si>
  <si>
    <t>Realizar jornadas de seguimiento a docentes y alumnos de los cursos del diplomado.</t>
  </si>
  <si>
    <t>Coordinadores TIC de los recintos, facilitadores del Diplomado, Div. de Plataformas Educativas.</t>
  </si>
  <si>
    <t>Desarrollar guías y tutoriales para el manejo adecuado de la plataforma virtual de aprendizaje Institucional.</t>
  </si>
  <si>
    <t>Div. de Plataformas Educativas.</t>
  </si>
  <si>
    <t>Coordinar la impartición de cursos de tecnología educativa dirigido a docentes formadores.</t>
  </si>
  <si>
    <t>Div. de plataformas educativas, facilitadores del Diplomado</t>
  </si>
  <si>
    <t>Seguimiento a la funcionalidad operativa de las  aulas híbridas</t>
  </si>
  <si>
    <t>Vicerrectoría de Innovación y Desarrollo, Dirección de Recursos de Aprendizaje, VRA</t>
  </si>
  <si>
    <t>Coordinar el proceso de autoevaluación de 2 programas de postgrado.</t>
  </si>
  <si>
    <t xml:space="preserve">Evaluación Institucional, Vicerrectoría de Investigación y Posgrado </t>
  </si>
  <si>
    <t>Revisión y retroalimentación de los informes de autoevaluación de los programas.</t>
  </si>
  <si>
    <t>Coordinación de la elaboración y revisión del plan de mejora.</t>
  </si>
  <si>
    <t>Dirigir la  revisión y ajuste de los procesos y procedimientos utilizados en la implementación de los programas de Postgrado, de acuerdo con los lineamientos de AUIP.</t>
  </si>
  <si>
    <t>18.03.0003 Servicios de Formación de Docentes de Excelencia</t>
  </si>
  <si>
    <t>Enviar actas finales de Concursos realizados en 2023</t>
  </si>
  <si>
    <t>18.01.0001 Dirección y Coordinación Superior en Educación (Rectoria)</t>
  </si>
  <si>
    <t>Coordinación de la indución (Remisión de Información)</t>
  </si>
  <si>
    <t>Comucación de apertura de programas de pasantías</t>
  </si>
  <si>
    <t>Encargado de Comunicaciones</t>
  </si>
  <si>
    <t>Recepción de solicitudes de las áreas</t>
  </si>
  <si>
    <t>Análisis de las solicitudes recibidas</t>
  </si>
  <si>
    <t>Convocatoria para interesados en pasantías</t>
  </si>
  <si>
    <t>Revisión de expedientes de interesados</t>
  </si>
  <si>
    <t>Distribución de pasantes</t>
  </si>
  <si>
    <t>Gestión de pago, si aplica</t>
  </si>
  <si>
    <t>Encargado de Nómina / Presupuesto</t>
  </si>
  <si>
    <t>Ingreso de  pasantes</t>
  </si>
  <si>
    <t xml:space="preserve">Encargado de capacitación </t>
  </si>
  <si>
    <t>Asignación al área</t>
  </si>
  <si>
    <t>Áreas</t>
  </si>
  <si>
    <t>Revisión de la elaboración de los acuerdos de desempeño desde RRHH</t>
  </si>
  <si>
    <t>Remisión de protocolo de revisión periódica de acuerdos de desempeño desde RRHH</t>
  </si>
  <si>
    <t>Seguimiento a Evaluación de desempeño</t>
  </si>
  <si>
    <t>Informe final de evaluación de desempeño</t>
  </si>
  <si>
    <t xml:space="preserve">Informes de resultados de evaluación Formularios de evaluación                  </t>
  </si>
  <si>
    <t xml:space="preserve"> Enc.  de Capacitación y Desempeño  Rectoría / Encargado de RRHH Recintos  </t>
  </si>
  <si>
    <t>Identifiación de las áreas a incluir</t>
  </si>
  <si>
    <t>Seguimiento y Evaluación de fin de año</t>
  </si>
  <si>
    <t xml:space="preserve">                                Enc. de Capacitación y Desempeño           Enc. de Recursos Humanos de Recintos             </t>
  </si>
  <si>
    <t xml:space="preserve">Análisis de detección de necesidades de capacitación a través del plan de mejora de deseempeño laboral. </t>
  </si>
  <si>
    <t>Plan de capacitación vs Informes de ejecución/ Registros de participación capacitaciones  y certifiaciones</t>
  </si>
  <si>
    <t>Actividad de evaluación de los resultados trimestrales de la Dirección de Recursos Humanos</t>
  </si>
  <si>
    <t>Departamentos de la Dirección de Recursos Humanos</t>
  </si>
  <si>
    <t>Porcentaje de servidores participando en las actividades del plan de mejora del clima organizacional</t>
  </si>
  <si>
    <t>Registro de participantes / Informe de resultado de la actividad</t>
  </si>
  <si>
    <t>Implementación del plan de mejora</t>
  </si>
  <si>
    <t>Planificación de la encuenta de clima 2024</t>
  </si>
  <si>
    <t>Departamento de Reg y Control y Nómina</t>
  </si>
  <si>
    <t>% de personas con salarios + beneficios competitivos a partir del mercado laboral</t>
  </si>
  <si>
    <t>Aplicación de aumento servidores administrativos</t>
  </si>
  <si>
    <t>Ampliación y aplicación de plan de beneficios</t>
  </si>
  <si>
    <t xml:space="preserve">Analista de Relaciones Laborales / Enc. Div. RRHH Recintos / Vicerrectoría de Gestión </t>
  </si>
  <si>
    <t>Realización y ejecución del plan de mejoramiento de condiciones de trabajo</t>
  </si>
  <si>
    <t>nd</t>
  </si>
  <si>
    <t>Departamento de Relaciones Laborales y Seguridad en el Trabajo / Div. de RRHH de Recintos</t>
  </si>
  <si>
    <t>Porcentaje personal que participa (beneficiado) en las actividades de integración y bienestar</t>
  </si>
  <si>
    <t>Registro de asistencia</t>
  </si>
  <si>
    <t>Vicerrectora de Desarrollo e Innovación, Vicerrectoría de Gestión</t>
  </si>
  <si>
    <t>Implementar en un 25% el plan de acción.</t>
  </si>
  <si>
    <t xml:space="preserve">Realizar y aprobar las politicas del departamento de Relaciones Interinstitucionales </t>
  </si>
  <si>
    <t xml:space="preserve">Departamento de Desarrollo Institucional y Calidad, Maxima Autoridad, Recursos Humanos, comunicaciones </t>
  </si>
  <si>
    <t xml:space="preserve">Crear junto con TI plataforma para colocar los convenios firmados en linea disponibles y visibles para todo publico y en la pagina de transparencia </t>
  </si>
  <si>
    <t xml:space="preserve">Departamento de Tecnologia de la informacion y Desarrollo institucional y calidad  </t>
  </si>
  <si>
    <t xml:space="preserve">Gestionar al menos dos nuevas membresias </t>
  </si>
  <si>
    <t xml:space="preserve">Gestionar el proceso de invitacion, inscripcion, alojamiento, voleto arero, transporte y seguimiento a invitados nacionales, internacionales, personal del ISFODOSU según solicitud y asignaciones de la maxima autoridad </t>
  </si>
  <si>
    <t>Rectora, compras, cuentas por pagar, despacho</t>
  </si>
  <si>
    <t>Gestionar el pago de las membrecías nacionales e internacionales</t>
  </si>
  <si>
    <t>Hacer dos estudios de posicionamiento interno - externo del ISFODOSU</t>
  </si>
  <si>
    <t xml:space="preserve">Implementación de plan promocional en los Centros Educativos </t>
  </si>
  <si>
    <t>Diseño y colocación de backlight publicitario de las carreras para cada uno de los recintos ISFODOSU</t>
  </si>
  <si>
    <t>Realizar encuentro con Directores y Orientadores</t>
  </si>
  <si>
    <t>Evaluación de vehículos del ISFODOSU</t>
  </si>
  <si>
    <t>Diseño artes para vehículos</t>
  </si>
  <si>
    <t>Requisición de rotulación de vehículos</t>
  </si>
  <si>
    <t>Identificar estrategia de marketing a utilizar</t>
  </si>
  <si>
    <t>Requerir servicios de agencia publicitaria</t>
  </si>
  <si>
    <t>Evaluación e informe y sus resultados</t>
  </si>
  <si>
    <t>Participación en Ferias Educativas Nacionales</t>
  </si>
  <si>
    <t>Participación en Ferias Educativas Internacionales</t>
  </si>
  <si>
    <t>Cantidad de expedientes procesados y devoluciones de las entidades revisoras</t>
  </si>
  <si>
    <t>Porcentaje de pagos realizados en 30 días o menos a partir de la recepción en la Div. De Cuentas por Pagar</t>
  </si>
  <si>
    <t>Porcentaje de cumplimiento de la  ejecución presupuestaria Trimestral</t>
  </si>
  <si>
    <t>Porcentaje de cumplimiento de la programacion de cuota trimestral</t>
  </si>
  <si>
    <t>Contratacion de Consultoria de analisis de Costo - beneficio</t>
  </si>
  <si>
    <t>Iniciar el proceso de compras y contrataciones.</t>
  </si>
  <si>
    <t xml:space="preserve">Director(a) de Recursos Humanos </t>
  </si>
  <si>
    <t xml:space="preserve">Mantener en vigencia la CCC </t>
  </si>
  <si>
    <t>Enviar mediciones de procesos misionales</t>
  </si>
  <si>
    <t>Realizar Auditoría Interna</t>
  </si>
  <si>
    <t>100% de los autorizados</t>
  </si>
  <si>
    <t>Convenio</t>
  </si>
  <si>
    <t xml:space="preserve">Boleto aéreo </t>
  </si>
  <si>
    <t>Convocatoria de Investigación 2023</t>
  </si>
  <si>
    <t>Nómina/ Carga Académica</t>
  </si>
  <si>
    <t>Cantidad de Estudiantes cursando el Diplomado Intensivo de Inglés Para Docentes</t>
  </si>
  <si>
    <t>Impresión certificados DIID</t>
  </si>
  <si>
    <t/>
  </si>
  <si>
    <t>Seguimiento a la implementación de los planes de estudio.</t>
  </si>
  <si>
    <t>Diseño e implementación del plan de mejora a los coordinadores.</t>
  </si>
  <si>
    <t>Implementación del Plan de mejora de acuerdo a recomendaciones de consultores externos</t>
  </si>
  <si>
    <t>Decanato de Grado, Vicerrectoria academica, Coordinadores de areas y carreras, Desarrollo profesoral.</t>
  </si>
  <si>
    <t>Decanato de Grado, Vicerrectoria academica, Coordinadores de areas y carreras.</t>
  </si>
  <si>
    <t>Capacitación docente para la implementación del Sistema de Práctica Nivel Secundario</t>
  </si>
  <si>
    <t>Vicerrectoría Académica, Desarrollo Profesoral, Directores academicos y Coordinadores de Prácticas.</t>
  </si>
  <si>
    <t>Libros de trabajo Interchange</t>
  </si>
  <si>
    <t xml:space="preserve">Bandas de estudiantes 82 pulgadas de largo , 5 pulgadas de ancho color morado purpura, tipo V cosida, en tela para las autoridades y en fieltro </t>
  </si>
  <si>
    <t>Contratación de servicios de alquiler, montaje de evento, escenario, decoración,iluminación, audiovisulaes, sisema profesional de sonido, circuito cerrado,, Refrigerio,, alimentos, salon.</t>
  </si>
  <si>
    <t>Confección de carpetas (porta diplomas)</t>
  </si>
  <si>
    <t>Contratación de un consultor internacional por fondos tercierizados (María Auxiliadora está en la actualidad)</t>
  </si>
  <si>
    <t>Visitas de acompañamiento y monitoreo a la implemención del programa Valora Ser</t>
  </si>
  <si>
    <t>Visitas de acompañamiento y monitoreo al Plan de acompañamiento a los coordinadores del nivel de grado</t>
  </si>
  <si>
    <t>Mochilas</t>
  </si>
  <si>
    <t>Calculadora</t>
  </si>
  <si>
    <t>Bloque o cuaderno de papel</t>
  </si>
  <si>
    <t>Memorias UBS</t>
  </si>
  <si>
    <t>Botellas de plastico</t>
  </si>
  <si>
    <t>Papel de notas adhesivas</t>
  </si>
  <si>
    <t>Cuerdas para memoria</t>
  </si>
  <si>
    <t>Lapiceros</t>
  </si>
  <si>
    <t>Grapadora</t>
  </si>
  <si>
    <t>Lapices de Madera</t>
  </si>
  <si>
    <t>Borra</t>
  </si>
  <si>
    <t>Viajes de aviones comerciales</t>
  </si>
  <si>
    <t>Compra de pasajes para  estudiantes de movilidad academica internacional.</t>
  </si>
  <si>
    <t>Becas para manutenciòn de estudiantes en movlidad</t>
  </si>
  <si>
    <t xml:space="preserve">Contratación de un consultor para la programación, diseño y capacitación de docentes para la revisión de los planes de estudios seleccionados del nivel de grado. </t>
  </si>
  <si>
    <t xml:space="preserve">Evaluación de competencias fin de carrera y medio término (UNED) </t>
  </si>
  <si>
    <t>Implentar planes de estudio con aliandos</t>
  </si>
  <si>
    <t>Implementación de planes de estudio con aliados (Loyola)</t>
  </si>
  <si>
    <t>Convenio con MOFET para el Centro de Formación de Formadores</t>
  </si>
  <si>
    <t>Convenio para servicios de contratación de personal</t>
  </si>
  <si>
    <t>Gestionar la elaboración, revisión, firma y certificación del convenio especifico para la  Virtualización de 25 asignaturas.</t>
  </si>
  <si>
    <t>Gestionar la elaboración, revisión, firma y certificación del convenio especifico de la capacitación de los docentes que participen del proceso de virtualización</t>
  </si>
  <si>
    <t>Convenio Fundación investigación Universidad de Sevilla (FIUS)</t>
  </si>
  <si>
    <t xml:space="preserve">Servicios profesionales </t>
  </si>
  <si>
    <t>Contrato Red Qualtas</t>
  </si>
  <si>
    <t>Material bibliografico</t>
  </si>
  <si>
    <t>Encuadernación</t>
  </si>
  <si>
    <t>Anualidad ADRU</t>
  </si>
  <si>
    <t>Pago anualidad</t>
  </si>
  <si>
    <t>Convenio Instituto delas hijas de Maria Auxiliadora</t>
  </si>
  <si>
    <t>Honorarios profesionales</t>
  </si>
  <si>
    <t>FIUS</t>
  </si>
  <si>
    <t>Servicios profecionales para la capacitación de los docentes en competencias TICs</t>
  </si>
  <si>
    <t xml:space="preserve">Servicios de consultoría en desarrollo de software </t>
  </si>
  <si>
    <t xml:space="preserve">Evalauciones con Multiplicity </t>
  </si>
  <si>
    <t xml:space="preserve">Instrumentos para evaluación de competencias </t>
  </si>
  <si>
    <t xml:space="preserve">Pago matrícula </t>
  </si>
  <si>
    <t xml:space="preserve">Viáticos para 21 días de estancias para 23 profesores </t>
  </si>
  <si>
    <t>Programas de formación continua a traves del Convenio Maria Auxiliadora</t>
  </si>
  <si>
    <t xml:space="preserve">Diseño e implementación de un curso para desarrollo de competencias en el uso de la Metodología de estudios de casos. </t>
  </si>
  <si>
    <t>Gestionar la implementación de un curso para desarrollo de competencias en el uso de la Metodología de estudios de casos</t>
  </si>
  <si>
    <t>Difusión por medios electrónicos del Reglamento de Carrera de Carrera Profesoral, el Reglamento de Jerarquía Profesoral y el manual de procedimiento para la evaluación de postulaciones para ingreso a carrera.</t>
  </si>
  <si>
    <t>Pilotar la aplicación de Multiciplicity dentro del procedimiento para la selección de ingreso de nuevos docentes durante 2023 para evaluar competencias genéricas o blandas.</t>
  </si>
  <si>
    <t xml:space="preserve">Formulario de Registro Ministerio de Cultura, Gráficas de estand, acto de apertura, presentación de publicaciones ISFOSODU,  Registro de estudiantes interesados en carreras impartidas por ISFODOSU, Informe de resultados  </t>
  </si>
  <si>
    <t>Planificar la participación del ISFODOSU en la FIL Santo Domingo 2023</t>
  </si>
  <si>
    <t>Dirección de Proyección Institucional / Dptos. de Publicaciones, Mercadeo, Protocolo y evento, Vicerrectorías Académica y de Investigación y Posgrado y Gestión</t>
  </si>
  <si>
    <t>Programar y realizar encuentros con organizadores de la feria</t>
  </si>
  <si>
    <t>Dirección de Proyección Institucional / Dptos. de Publicaciones y Mercadeo</t>
  </si>
  <si>
    <t xml:space="preserve">Determinar requerimientos para montaje </t>
  </si>
  <si>
    <t xml:space="preserve">Dptos. de Publicaciones y Mercadeo, Protocolo y eventos </t>
  </si>
  <si>
    <t>Dptos. de Ingeniería y Mercadeo</t>
  </si>
  <si>
    <t xml:space="preserve">Gestión proceso de Compras y Contrataciones </t>
  </si>
  <si>
    <t>Dpto.Mercadeo</t>
  </si>
  <si>
    <t>Gestión de promotores, seguridad, conserje, entre otros.</t>
  </si>
  <si>
    <t>Vicerrectoría de Gestión y Dpto.Mercadeo</t>
  </si>
  <si>
    <t xml:space="preserve">Diseño y envío de invitación a relacionados </t>
  </si>
  <si>
    <t xml:space="preserve"> Rectoría, Protocolo y eventos</t>
  </si>
  <si>
    <t>Coordinación de participación de áreas Institucionales</t>
  </si>
  <si>
    <t>Dirección de Proyección Institucional, Dptos: Comunicación, Evento y Protocolo, Mercadeo, Vicerrectorías Académica, Investigación y Posgrado, Gestión y de Recintos</t>
  </si>
  <si>
    <t xml:space="preserve">Diseño y diagramación de productos promocionales, artes de redes sociales y pubicaciones correspondientes </t>
  </si>
  <si>
    <t>Deptos. Mercadeo y Comunicaciones</t>
  </si>
  <si>
    <t>Acto de apertura de estand</t>
  </si>
  <si>
    <t>Rectoría, Vicerrectorías, Dirección de Proyección Institucional, Dptos: Comunicación, Evento y Protocolo, Mercadeo, TIC</t>
  </si>
  <si>
    <t>Integración en programa oficial de actividades ISFODOSU</t>
  </si>
  <si>
    <t>Lanzamiento y presentación de libros</t>
  </si>
  <si>
    <t>Elaboración Informe de resultados</t>
  </si>
  <si>
    <t>Planificar la participación del ISFODOSU en Ferias del Libro Internacionales en otros paises</t>
  </si>
  <si>
    <t>Programar y realizar encuentros con organizadores de las ferias</t>
  </si>
  <si>
    <t>Dirección de Proyección Institucional / Dptos. de Publicaciones y Mercadeo  Relaciones Interinstitucionales</t>
  </si>
  <si>
    <t>Determinar requerimientos de participación ( Formulario de participación, acreditaciones, logística de productos a exhibir y/o comercializar, área fisica asignada)</t>
  </si>
  <si>
    <t>Dirección de Proyección Institucional / Dptos. de Relaciones Interinstitucionales, Publicaciones, Mercadeo, Protocolo y eventos, Vicerrectorías Académica y de Investigación y Posgrado y Gestión</t>
  </si>
  <si>
    <t>Gestión de requerimientos ( Tickets, Viaticos, entre otros)</t>
  </si>
  <si>
    <t>Diseño del estand</t>
  </si>
  <si>
    <t>Dptos. de Relaciones Interinstitucionales, Ingeniería y Mercadeo</t>
  </si>
  <si>
    <t xml:space="preserve">Diseño y diagramación de productos promocionales y artes de redes sociales. </t>
  </si>
  <si>
    <t>Depto. Comunicaciones</t>
  </si>
  <si>
    <t xml:space="preserve">Planificación y participación en media tour y de impacto mediático y población a impactar </t>
  </si>
  <si>
    <t xml:space="preserve">Acto de apertura de stand </t>
  </si>
  <si>
    <t>Presentación de libros</t>
  </si>
  <si>
    <t>Informe de resultados</t>
  </si>
  <si>
    <t>2 Libros Proyectos de Investigación  - DC, etc. (144 páginas c/u)</t>
  </si>
  <si>
    <t xml:space="preserve">5 Guías de Nivelación Lectura y Redacción       </t>
  </si>
  <si>
    <t>5 Guías de Nivelación de Razonamiento Matemático</t>
  </si>
  <si>
    <t xml:space="preserve">Buenas Prácticas </t>
  </si>
  <si>
    <t>ISFODOSU en Cifras 2022</t>
  </si>
  <si>
    <t xml:space="preserve"> Impresión Serie III Poesía </t>
  </si>
  <si>
    <t>2 ediciones de RECIE</t>
  </si>
  <si>
    <t>2 ediciones de Serie Matemática</t>
  </si>
  <si>
    <t xml:space="preserve">3 ediciones de material de Prepa k-12 </t>
  </si>
  <si>
    <t>Apoyo en 2 Graduaciones del ISFODOSU con la línea gráfica, escenografía, paneles de fotos, programa y libros de graduandos</t>
  </si>
  <si>
    <t>Impresión Libros Serie IV Cuentos Infantiles y empaques (2,000 unidades)</t>
  </si>
  <si>
    <t>Contratación de servicio y producción</t>
  </si>
  <si>
    <t>Contratación de servicio</t>
  </si>
  <si>
    <t>Vicerrectoría Académica /  Compras y Contrataciones</t>
  </si>
  <si>
    <t>Establecer proceso venta con librerías</t>
  </si>
  <si>
    <t>Revisión Estatuto Orgánico y leyes correspondientes</t>
  </si>
  <si>
    <t>Verificar reglamento concerniente</t>
  </si>
  <si>
    <t>Rectoría, Dirección de Proyección Institucional, Departamentos Jurídico, Financiero</t>
  </si>
  <si>
    <t>Producción editorial de publicaciones institucionales</t>
  </si>
  <si>
    <t xml:space="preserve">Contratación imprenta </t>
  </si>
  <si>
    <t>Realizar con la Rectora y los estudiantes.</t>
  </si>
  <si>
    <t>Adecuación, actualización, mejora y documentación del Centro de Datos de la institución</t>
  </si>
  <si>
    <t>Revisión de las solicitudes para la adquisición de activos informáticos de la institución</t>
  </si>
  <si>
    <t>Recintos y Rectoría</t>
  </si>
  <si>
    <t>Elaborar los TDR para los procesos de renovación de licencias, servicios y garantías.</t>
  </si>
  <si>
    <t>Evaluar las ofertas técnicas recibida</t>
  </si>
  <si>
    <t>Compras</t>
  </si>
  <si>
    <t>Realizar el levantamiento de necesidades y actualización de procesos automatizados</t>
  </si>
  <si>
    <t>Implementación del Sistema de Gestión de la Seguridad de la Información (SIGE)</t>
  </si>
  <si>
    <t>Elaboración del plan, estrategias y acciones para garantizar la continuidad de las operaciones en caso de desastre.</t>
  </si>
  <si>
    <t>Adecuación de la infraestructura tecnológica y de comunicación en las aulas virtuales de los seis recintos y del salón Francisco Polanco de la rectoría</t>
  </si>
  <si>
    <t>Reforzamiento del perímetro de seguridad de la red local de la rectoría y los seis recintos</t>
  </si>
  <si>
    <t>Renovación de licencias de los servicios, aplicativos y software que utiliza la institución</t>
  </si>
  <si>
    <t>Adquisición de insumos informáticos y accesorios para mejora y actualización de las áreas administrativas, Ceremas y laboratorios de los recintos y Rectoria</t>
  </si>
  <si>
    <t>Contratación de Abogado-Notario Público</t>
  </si>
  <si>
    <t>Contratar los servicios de filmación y edición para realizar Videos y audiovisuales institucionales</t>
  </si>
  <si>
    <t>Ejecutar una campaña Publicitaria Masiva</t>
  </si>
  <si>
    <t>Laptop</t>
  </si>
  <si>
    <t>Divulgación resultados del Programa de Cogestión</t>
  </si>
  <si>
    <t>Contratación equipos diseñadores de programas</t>
  </si>
  <si>
    <t>E-Learning Universidad de Sevilla (2do grupo)</t>
  </si>
  <si>
    <t>E-Learning Universidad de Sevilla (1er grupo)</t>
  </si>
  <si>
    <t>Convenio  Universidad ISA</t>
  </si>
  <si>
    <t>Gestión de traducción de artículos</t>
  </si>
  <si>
    <t>Viáticos al interior</t>
  </si>
  <si>
    <t xml:space="preserve">Material gastable e impreso
</t>
  </si>
  <si>
    <t>Financiamiento proyectos de investigación</t>
  </si>
  <si>
    <t>Proyectos que se financiarán</t>
  </si>
  <si>
    <t>Apoyo económico</t>
  </si>
  <si>
    <t>Imprimir a color documentos para socializados con actores involucrados del programa</t>
  </si>
  <si>
    <t xml:space="preserve">Encuentros con Directores y Coordinadoras Pedagógicas (68 personas) </t>
  </si>
  <si>
    <t>Computadoras notebook (laptop)</t>
  </si>
  <si>
    <t>Hospedaje en Santo Domimgo para 60 participantes</t>
  </si>
  <si>
    <t>Libreta de apuntes</t>
  </si>
  <si>
    <t xml:space="preserve">Marcadores caja de 12 unidades </t>
  </si>
  <si>
    <t xml:space="preserve">Bolígrados caja de doce unidades </t>
  </si>
  <si>
    <t xml:space="preserve">impresión de documentos , bolsos </t>
  </si>
  <si>
    <t>Pruebas diagnósticas para primer y segundo ciclo de primaria</t>
  </si>
  <si>
    <t>Carpetas de color blanco con logo institucional</t>
  </si>
  <si>
    <t>20 rollos completos</t>
  </si>
  <si>
    <t>Catering para actividades con docentes, coordinadoras y acompañantes</t>
  </si>
  <si>
    <t>Diplomas para docentes, coordinadoras, directores y enlaces</t>
  </si>
  <si>
    <t>Impresión de material para programas formativos</t>
  </si>
  <si>
    <t xml:space="preserve">Bolígrados caja de 12 unidades </t>
  </si>
  <si>
    <t>Convenio con OEI</t>
  </si>
  <si>
    <t>Convenio Together Education</t>
  </si>
  <si>
    <t xml:space="preserve">Convenio Casa Arquidiocesana Maróa de la Altagracia </t>
  </si>
  <si>
    <t xml:space="preserve">Material impreso para la formación </t>
  </si>
  <si>
    <t>Convenio UNED</t>
  </si>
  <si>
    <t>Convenio con compañía de transporte</t>
  </si>
  <si>
    <t>Viaticos al interior del personal</t>
  </si>
  <si>
    <t xml:space="preserve">Alimentos y bebidas evento de cirre del programa </t>
  </si>
  <si>
    <t xml:space="preserve">Contratación de coordinadores  para autoevaluación de los programas. </t>
  </si>
  <si>
    <t>Impresión de certificados de diplomados impartidos</t>
  </si>
  <si>
    <t>Empastado Planes de Estudio</t>
  </si>
  <si>
    <t>Laptops</t>
  </si>
  <si>
    <t>Adquisición Software - Mathlab</t>
  </si>
  <si>
    <t>Adquisición Software - Sistema de Clasificación Decimal para Bibliotecas Web Dewey para 40 personas (pago anual)</t>
  </si>
  <si>
    <t>Adquisición Software - ARMARC 2.0 para 40 personas (pago anual)</t>
  </si>
  <si>
    <t xml:space="preserve">Compra de quipos tecnològicos ( 2 laptops con sus mochilas y accesorios) </t>
  </si>
  <si>
    <t xml:space="preserve">Materiales Publicitarios / informativos /manuales / promocionales/T-shirt,etc.
</t>
  </si>
  <si>
    <t>Contratación modulos propedeutico, 2 y3</t>
  </si>
  <si>
    <t>Pago de liciencias para programa de prevención de plagio académico (Turintin)</t>
  </si>
  <si>
    <t xml:space="preserve">Computadora de escritorio </t>
  </si>
  <si>
    <t>Adobe Acrobat pro</t>
  </si>
  <si>
    <t xml:space="preserve">unidad </t>
  </si>
  <si>
    <t xml:space="preserve">Gestión de proyectos de extensión
</t>
  </si>
  <si>
    <t>Contratación de consultor</t>
  </si>
  <si>
    <t xml:space="preserve">Ejecución de la Evaluación </t>
  </si>
  <si>
    <t>Informe de resultados y propuesta de acciones</t>
  </si>
  <si>
    <t xml:space="preserve">Comprobar el cumplimiento de los procesos con certificaciones deseadas </t>
  </si>
  <si>
    <t>Gestión de insumo de  uniformes</t>
  </si>
  <si>
    <t>Actividades de apoyo a la docencia en FEM</t>
  </si>
  <si>
    <t>Actividades de apoyo a la docencia en EMH</t>
  </si>
  <si>
    <t>Actividades de apoyo a la docencia en JVM</t>
  </si>
  <si>
    <t>Actividades de apoyo a la docencia en EPH</t>
  </si>
  <si>
    <t>Actividades de apoyo a la docencia en LNNM</t>
  </si>
  <si>
    <t>Actividades de apoyo a la docencia en UM</t>
  </si>
  <si>
    <t>Gastos operativos recurrentes</t>
  </si>
  <si>
    <t>Vicerectoría de gestión</t>
  </si>
  <si>
    <t>Gastos de alimentación FEM</t>
  </si>
  <si>
    <t>Gastos de alimentación EMH</t>
  </si>
  <si>
    <t>Gastos de alimentación JVM</t>
  </si>
  <si>
    <t>Gastos de alimentación EPH</t>
  </si>
  <si>
    <t>Gastos de alimentación LNNM</t>
  </si>
  <si>
    <t>Gastos de alimentación UM</t>
  </si>
  <si>
    <t>Pago de servicios Rectoría</t>
  </si>
  <si>
    <t>Pago de servicios FEM</t>
  </si>
  <si>
    <t>Pago de servicios EMH</t>
  </si>
  <si>
    <t>Pago de servicios JVM</t>
  </si>
  <si>
    <t>Pago de servicios EPH</t>
  </si>
  <si>
    <t>Pago de servicios LNNM</t>
  </si>
  <si>
    <t>Pago de servicios UM</t>
  </si>
  <si>
    <t>Compra de combustible Rectoría</t>
  </si>
  <si>
    <t>Compra de combustible FEM</t>
  </si>
  <si>
    <t>Compra de combustible EMH</t>
  </si>
  <si>
    <t>Compra de combustible JVM</t>
  </si>
  <si>
    <t>Compra de combustible EPH</t>
  </si>
  <si>
    <t>Compra de combustible LNNM</t>
  </si>
  <si>
    <t>Compra de combustible UM</t>
  </si>
  <si>
    <t>Implementar el plan de seguridad</t>
  </si>
  <si>
    <t>Elaborar el plan de seguridad</t>
  </si>
  <si>
    <t>Adquisición de suministros de Oficina</t>
  </si>
  <si>
    <t>Adquisición de suministros de Oficina Rectoría</t>
  </si>
  <si>
    <t>Adquisición de suministros de Oficina FEM</t>
  </si>
  <si>
    <t>Adquisición de suministros de Oficina EMH</t>
  </si>
  <si>
    <t>Adquisición de suministros de Oficina JVM</t>
  </si>
  <si>
    <t>Adquisición de suministros de Oficina EPH</t>
  </si>
  <si>
    <t>Adquisición de suministros de Oficina LNNM</t>
  </si>
  <si>
    <t>Adquisición de suministros de Oficina UM</t>
  </si>
  <si>
    <t>Revisar y ajustar el plan de trabajo  previsto para cada fase  del proyecto "Campus Verde" 2023</t>
  </si>
  <si>
    <t xml:space="preserve">Gestion eficiente en archivo y correspondencias </t>
  </si>
  <si>
    <t>dar continuidad al proceso de adecuación eléctrica en el recinto FEM, LNNM, JVM y RUM</t>
  </si>
  <si>
    <t>Servicio de instalación de energía eléctrica</t>
  </si>
  <si>
    <t>Servicio de mantenimiento de equipo industrial y general de la Rec y Recintos</t>
  </si>
  <si>
    <t>Contratacion de servicios de Mantenimiento de la flotilla vehicular y  los ascensores de la Rectoría y Recintos</t>
  </si>
  <si>
    <t>Servicios especiales de mantenimiento y reparación</t>
  </si>
  <si>
    <t xml:space="preserve">Mantenimiento de las areas verdes (adquisicion de insecticidas, plantas ornamentales, cesped, semillas, utensilios de jardineria, materiales, tierra, utensilios de proteccion personal, herramientas en general) </t>
  </si>
  <si>
    <t>Dar continuidad al proceso de servicios de pintura de exteriores 2022</t>
  </si>
  <si>
    <t>Mantenimiento y reparación de muebles y equipos de oficina</t>
  </si>
  <si>
    <t>Mantenimiento y reparación de equipos tecnología e
información</t>
  </si>
  <si>
    <t>Mantenimiento y reparación de equipo educacionales y
recreación</t>
  </si>
  <si>
    <t>Mantenimiento y reparación de equipos médicos, sanitarios y de
laboratorio</t>
  </si>
  <si>
    <t>Mantenimiento y reparación de equipo de comunicación y
audiovisuales</t>
  </si>
  <si>
    <t>Servicio de fumigación para la  Rectoría y Recintos</t>
  </si>
  <si>
    <t>Contratacion de Servicios de GPS para flotilla vehicular</t>
  </si>
  <si>
    <t>Viáticos dentro del país</t>
  </si>
  <si>
    <t>Mantenimiento flotilla vehicular, Bateria para vehiculo</t>
  </si>
  <si>
    <t>Peaje</t>
  </si>
  <si>
    <t>Contratación para la Instalación de sistemas de seguridad</t>
  </si>
  <si>
    <t>Contratación de Herramientas, Servicios y Equipos de Seguridad</t>
  </si>
  <si>
    <t>Mobiliario biblioteca Cerema JVM y EMH - 80% (Remanente)</t>
  </si>
  <si>
    <t>Estudios de vulnerabilidad estructural recintos del ISFODOSU</t>
  </si>
  <si>
    <t>Actualización de plan maestro recinto EMH</t>
  </si>
  <si>
    <t>Supervisión de obras</t>
  </si>
  <si>
    <t>Servicios de asesoría de un ingeniero estructural para la división de ingeniería del ISFODOSU</t>
  </si>
  <si>
    <t>Diseño 2do. Nivel edificio de laboratorios FEM - 40% (Remanente)</t>
  </si>
  <si>
    <t>Diseño varios para el ISFODOSU</t>
  </si>
  <si>
    <t>Servicios de asesoría en seguridad y riesgo</t>
  </si>
  <si>
    <t>Diseño de residencia en antiguo terreno EPH - 40%</t>
  </si>
  <si>
    <t>Actualización del plan maestro del recinto EPH</t>
  </si>
  <si>
    <t>Diseño de planos ejecutivos para la construcción de las edificaciones del recinto EPH - 40%</t>
  </si>
  <si>
    <t>Construcciones varias en el recinto LNNM</t>
  </si>
  <si>
    <t>Remozamiento de oficinas administrativas del recinto LNNM</t>
  </si>
  <si>
    <t>Eliminación de barreras arquitectónicas e identificación de parqueos para discapacitados en los distintos recintos Fem y EMH</t>
  </si>
  <si>
    <t>Adecuación de espacio de RRHH, Ser. Generales, habilitación OAI, otros</t>
  </si>
  <si>
    <t>Verja perimetral, entrada vehicular y vertedero EMH</t>
  </si>
  <si>
    <t>Construcción de multiuso, movimiento de astas de banderas y busto FEM</t>
  </si>
  <si>
    <t>Diseño de remozamiento de Cerema y techado en 3er. Nivel UM - 40%</t>
  </si>
  <si>
    <t>Implementación de reciclaje en recintos EMH/ FEM - contratacion servicio de recogida</t>
  </si>
  <si>
    <t>Remozamiento de oficina de tecnología y reubicación de caja FEM</t>
  </si>
  <si>
    <t>Adquisición de alimentos y bebidas para personas</t>
  </si>
  <si>
    <t>Adquisición Productos de papel y cartón</t>
  </si>
  <si>
    <t>Desinfectantes de uso personal</t>
  </si>
  <si>
    <t>Aquisición de material para limpieza</t>
  </si>
  <si>
    <t>Adquisición de Útiles menores médico, quirúrgicos o de laboratorio</t>
  </si>
  <si>
    <t>Adquisición de cartuchos y toners para impresoras</t>
  </si>
  <si>
    <t>Adquisición de productos y Útiles Varios  n.i.p</t>
  </si>
  <si>
    <t>Adquisición activos fijos Rectoría</t>
  </si>
  <si>
    <t>Archivo 2 gavetas con llave</t>
  </si>
  <si>
    <t>Archivo 4 gavetas con llave</t>
  </si>
  <si>
    <t>Archivo Auxiliar 2 gavetas con llave</t>
  </si>
  <si>
    <t>Escritorio con Gavetas</t>
  </si>
  <si>
    <t>Escritorio sin Gavetas con Archivador Modular</t>
  </si>
  <si>
    <t>Escritorio para Impresora</t>
  </si>
  <si>
    <t>Silla para visita 3/1</t>
  </si>
  <si>
    <t>Silla Secretarial sin brazo</t>
  </si>
  <si>
    <t xml:space="preserve">Juego de muebles </t>
  </si>
  <si>
    <t>Repisa en Cristal para esquina</t>
  </si>
  <si>
    <t>Camas tipo camarotes /Res. Estud.</t>
  </si>
  <si>
    <t>Escritorios para uso de docentes en aulas de clases</t>
  </si>
  <si>
    <t>Escritorios para uso en oficinas</t>
  </si>
  <si>
    <t>Sillas para uso en aulas y oficinas</t>
  </si>
  <si>
    <t>Sillas de visitas para uso en oficinas</t>
  </si>
  <si>
    <t>Sillas para uso de oficinas</t>
  </si>
  <si>
    <t>Para uso en pasillos y areas comunes</t>
  </si>
  <si>
    <t>juegos de muebles para sala de residencia estudiantil</t>
  </si>
  <si>
    <t>Mesas en acero inoxidable para cocina.</t>
  </si>
  <si>
    <t xml:space="preserve">Mesa tipo credenza para uso en oficinas </t>
  </si>
  <si>
    <t>Mueble para recepcion /uso res. Estudiantiles</t>
  </si>
  <si>
    <t>Archivos par oficinas/4 gavetas</t>
  </si>
  <si>
    <t>Archivos par oficinas/2 gavetas</t>
  </si>
  <si>
    <t>Casillero de 16 piezas/uso en cocina/servicios Grales.</t>
  </si>
  <si>
    <t xml:space="preserve">Mesita de centro </t>
  </si>
  <si>
    <t xml:space="preserve">Sillones semiejecutivos </t>
  </si>
  <si>
    <t>Módulo o archivo de tres gabetas</t>
  </si>
  <si>
    <t xml:space="preserve">Credenza </t>
  </si>
  <si>
    <t xml:space="preserve">Escritorios Ejecutivo </t>
  </si>
  <si>
    <t xml:space="preserve">Sillón doble </t>
  </si>
  <si>
    <t>Sillas ejecutivas</t>
  </si>
  <si>
    <t>sillas altas para cajera</t>
  </si>
  <si>
    <t>Sillas de visita</t>
  </si>
  <si>
    <t xml:space="preserve">Sillas de comedor </t>
  </si>
  <si>
    <t>Archivos modulares 3 gavetas</t>
  </si>
  <si>
    <t>Caballete de papelografo madera</t>
  </si>
  <si>
    <t>Meas para la cocina</t>
  </si>
  <si>
    <t xml:space="preserve">Unidad </t>
  </si>
  <si>
    <t>unidad</t>
  </si>
  <si>
    <t>Adquisición activos fijos FEM</t>
  </si>
  <si>
    <t>Adquisición activos fijos EMH</t>
  </si>
  <si>
    <t>Adquisición activos fijos JVM</t>
  </si>
  <si>
    <t>Adquisición activos fijos EPH</t>
  </si>
  <si>
    <t>Adquisición activos fijos LNNM</t>
  </si>
  <si>
    <t>Adquisición activos fijos UM</t>
  </si>
  <si>
    <t>PLAN OPERATIVO ANUAL 2023</t>
  </si>
  <si>
    <t>Formación de estudiantes de grado</t>
  </si>
  <si>
    <t xml:space="preserve">Cantidad de estudiantes de grado que concluyen su plan de estudio y solicitan su graduación </t>
  </si>
  <si>
    <t xml:space="preserve">Cantidad de estudiantes de postgrado que concluyen su plan de estudio y solicitan su graduación </t>
  </si>
  <si>
    <t>Implementar modelo pedagógico para la formación de docentes</t>
  </si>
  <si>
    <t>Revisar Planes de Estudio de Grado y elaboración de planes de mejora</t>
  </si>
  <si>
    <t xml:space="preserve"> Implementar plan de mejora de la Lic. Educación Inicial 1er y 2do Ciclo.</t>
  </si>
  <si>
    <t>Implementar Licenciatura en Educación Artística</t>
  </si>
  <si>
    <t>Evaluar competencias fin de carrarera y medio término</t>
  </si>
  <si>
    <t>Producir recursos didácticos digitales</t>
  </si>
  <si>
    <t xml:space="preserve"> Virtualizar 25 asignaturas.</t>
  </si>
  <si>
    <t>Diseñar nuevos planes de estudio del Nivel de Grado (Licenciatura para la Educación en la Diversidad)</t>
  </si>
  <si>
    <t xml:space="preserve">Implementar planes de estudios </t>
  </si>
  <si>
    <t>Captar estudiantes de mayor potencial</t>
  </si>
  <si>
    <t>Diseñar e imprimir publicaciones académicas</t>
  </si>
  <si>
    <t>Participar en eventos académicos nacionales e internacionales</t>
  </si>
  <si>
    <t>Realizar actividades de apoyo a la docencia en los recintos</t>
  </si>
  <si>
    <t>Fortalecer práctica docente</t>
  </si>
  <si>
    <t>Aplicar encuestas de satisfacción estudiantil</t>
  </si>
  <si>
    <t>Gestionar bibliotecas</t>
  </si>
  <si>
    <t>Graduar a los estudiantes</t>
  </si>
  <si>
    <t>Implementar planes de estudio con aliados</t>
  </si>
  <si>
    <t>Realizar Diplomado de Tecnología Educativa</t>
  </si>
  <si>
    <t>Realizar Programas de Inglés para estudiantes, docentes y personal administrativo</t>
  </si>
  <si>
    <t>Realizar el Diplomado Valora Ser</t>
  </si>
  <si>
    <t>Implementar programas curriculares no formales (deportivos, culturales etc.)</t>
  </si>
  <si>
    <t>Implementar programas de apoyo psicoafectivo y acompañamiento.</t>
  </si>
  <si>
    <t>Carnetizar a estudiantes y docentes</t>
  </si>
  <si>
    <t>Entregar Kit Estudiantil</t>
  </si>
  <si>
    <t>Realizar Programa de accesibilidad para estudiantes con discapacidad</t>
  </si>
  <si>
    <t>Implementar aulas híbridas</t>
  </si>
  <si>
    <t>Realizar Pruebas de admision - Grado</t>
  </si>
  <si>
    <t>Realizar Programas de preparación para las pruebas de admision</t>
  </si>
  <si>
    <t>Realizar Programa de movilidad estudiantil</t>
  </si>
  <si>
    <t>Contratar docentes internacionales</t>
  </si>
  <si>
    <t>Participar en programa de movilidad académica internacional</t>
  </si>
  <si>
    <t xml:space="preserve">Participar en eventos académicos nacionales e internacionales. </t>
  </si>
  <si>
    <t>Poner en funcionamiento el Centro de Formación de Formadores</t>
  </si>
  <si>
    <t>Implementar programas de postgrado:
1-Maestría en Lengua Española y Literatura (LNNM) 2-Maestría en Matemática Superior Orientada a la Educación Secundaria (LNNM)  3-Maestría en Matemática Superior Orientada a la Educación Secundaria (FEM)  4- Maestría en Educación Física Integral (EMH) 6- Maestría en Lengua Española y Literatura (UM) 7-Especialidad en Educación Inicial (FEM) 9-Maestría en Biología (EPH/ISA/FEM) 10-Maestría en E-Learning (FEM)
11-Maestría en E-Learning (2do grupo/ FEM) 12-Maestría en Educación Física Integral (LNNM) 13-Maestría en Lengua y Literatura (JVM) 14-Maestría en Lengua Española y Literatura (EPH) 15- Especialidad en Lecto escritura (FEM/ )  16-Especialidad en Educación Ambiental (UM/FEM/LNM) 17-Educación Ambiental (EPH)
18-Maestría en Educación Inicial (LNNM)
19- Especialidad en Diseño Curricular Bajo el Enfoque por Competencias (FEM)
20- Maestría en Educación Física (JVM)
21- Especialidad en Lectoescritura (EPH)
22-Especialidad en Lectoescritura (FEM)
23-Especialidad en Lectoescritura (UM)
24-Especialidad en Educación Inicial (UM)
25-Maestría en Matemática Superior Orientada a la Educación Secundaria (UM)</t>
  </si>
  <si>
    <t>Diseñar nuevos programas de postgrado:
1. Maestría en Ciencias Sociales Orientada a la Investigación
2. Maestría en Orientación Académica
3. Especialidad en Evaluar de los Aprendizajes Bajo el Enfoque por Competencias
4. Maestría en Neurociencia.</t>
  </si>
  <si>
    <t>Evaluar los programas de posgrado</t>
  </si>
  <si>
    <t>Gestionar el acompañamiento técnico de la AUIP para fortalecer el sistema de gestión de la Implementar de los programas de posgrado</t>
  </si>
  <si>
    <t xml:space="preserve"> - Gestionar e Implementar los programas de formación continua:
1. Diplomado en Neuropsicología e intervención psicopedagógica 
2. Diplomado en Evaluar de los Aprendizajes desde el Enfoque por Competencias 
3. Diplomado para auxiliares de biblioteca
4. Diplomado en matemática enfocado al cálculo diferencial e integral (EPH / LNNM)
5. Diplomado en Deporte Escolar
6. Diplomado en planificación por competencias
 7. Diplomado en Desarrollo Curricular por competencias con iapoyo de las TIC (COMPETIC) (EPH)
8. Diplomado en Ciencias de la Naturaleza (JVM / EPH) 
9. Diplomado en Pedagogía del Inglés (EPH)
10. Diplomado en Ciencias Sociales (EPH)
11. Diplomado en Geografía en el Rep. Dom. en el siglo XXI (FEM-Cibao)</t>
  </si>
  <si>
    <t>Realizar Proyecto de investigación: Historia de la Educación Docente Dominicana</t>
  </si>
  <si>
    <t xml:space="preserve">Realizar Proyecto de Investigación: ISFODOSU, historia y perspectiva </t>
  </si>
  <si>
    <t>Realizar Proyecto de investigación - Proyecto ECALFOR</t>
  </si>
  <si>
    <t>Crear Comité de Ética Investigación Educativa</t>
  </si>
  <si>
    <t>Realizar Proyecto de investigación - Eficacia docente</t>
  </si>
  <si>
    <t>Gestionar editorial Revista Caribeña de Investigación Educativa  (RECIE)</t>
  </si>
  <si>
    <t>Gestionar redes sociales RECIE y comunicación masiva vía correo electrónico</t>
  </si>
  <si>
    <t>Realizar Seminario de prácticas innovadoras</t>
  </si>
  <si>
    <t>Elaborar el Plan de divulgación científica ISFODOSU</t>
  </si>
  <si>
    <t>Apoyar económicamente para participación de docentes y estudiantes en congresos nacionales e internacionales</t>
  </si>
  <si>
    <t>Premiar a estudiantes y docentes por productividad científica</t>
  </si>
  <si>
    <t>Realizar la Impresión libros productos de investigaciones financiadas por ISFODOSU</t>
  </si>
  <si>
    <t>Gestionar y lanzar convocatoria de investigación 2023</t>
  </si>
  <si>
    <t>Realizar Proyectos de Innovación Docente</t>
  </si>
  <si>
    <t>Gestionar y ejecutar diplomados de investigación</t>
  </si>
  <si>
    <t>Levantar datos de egresados</t>
  </si>
  <si>
    <t>Diseñar o adquirir software de gestión de egresados</t>
  </si>
  <si>
    <t>Realizar Encuentro con Egresados</t>
  </si>
  <si>
    <t>Realizar Taller de preparación para concurso de oposición</t>
  </si>
  <si>
    <t>Realizar Estudio de satisfacción con los egresados y empleadores</t>
  </si>
  <si>
    <t>Divulgar los resultados del programa de cogestión</t>
  </si>
  <si>
    <t>Fortalecer la gestión y ambientar las aulas / espacios educativos de los centros</t>
  </si>
  <si>
    <t>Realizar Enseñanza basada en datos para la mejora de los aprendizajes</t>
  </si>
  <si>
    <t>Realizar Estrategía de Formación Continua Centrada en la Escuela (EFCCE)</t>
  </si>
  <si>
    <t>Formular y aprobar proyectos de extensión para ejecución.</t>
  </si>
  <si>
    <t>Capacitar a los diferentes actores involucrados en la ejecución de proyectos de extensión.</t>
  </si>
  <si>
    <t xml:space="preserve">Gestionar los proyectos de extensión:
*Levantamiento de Línea de Base de cada proyecto.
*Diagnóstico de cambios o mejoras en las escuelas.                           
*Informe de final de resultados basados en la medición de los indicadores y productos. 
*Análisis y presentación de las mejoras e impacto producidos por los proyectos de extensión en los centros educativos.
</t>
  </si>
  <si>
    <t>Capacitar los diferentes actores intervenidos e impactados con proyectos de extensión.</t>
  </si>
  <si>
    <t>Implementar y ejecutar los proyectos de extensión en las Escuelas</t>
  </si>
  <si>
    <t>Presentar los resultados de buenas prácticas de proyectos de extensión</t>
  </si>
  <si>
    <t>Gestionar el índice de ITICGE</t>
  </si>
  <si>
    <t xml:space="preserve">Autoevaluar los controles internos establecidos en los procesos e implementados a raíz de la valoración y administración de riesgos, en base una muestra de los mismos. </t>
  </si>
  <si>
    <t>Gestionar el indicador de Buen desempeño en Transparencia</t>
  </si>
  <si>
    <t>Gestionar el indicador de Buen desempeño en Gestión Presupuestaria</t>
  </si>
  <si>
    <t>Gestionar el indicador de Buen desempeño de las Contrataciones Públicas</t>
  </si>
  <si>
    <t>Implementar modelo de planificación institucional</t>
  </si>
  <si>
    <t>Diseñar / adquirir e implementar plataforma de Planificación Institucional</t>
  </si>
  <si>
    <t>Implementar los procesos</t>
  </si>
  <si>
    <t>Adecuar el diseño organizacional del ISFODOSU a los requerimeintos del PEI</t>
  </si>
  <si>
    <t>Socializar los aspectos simbolicos de la cultura del INSFODOSU</t>
  </si>
  <si>
    <t>Reclutar y seleccionar los colaboradores</t>
  </si>
  <si>
    <t>Reclutar y seleccionar los pasantes</t>
  </si>
  <si>
    <t>Gestionar acuerdos y evaluaciones de desempeño del personal</t>
  </si>
  <si>
    <t>Gestionar acuerdos y evaluaciones por competencias del personal seleccionado</t>
  </si>
  <si>
    <t>Gestionar  y ejecutar el Plan de Capacitación Institucional</t>
  </si>
  <si>
    <t>Desarrollar el plan de mejora</t>
  </si>
  <si>
    <t>Desarrollar programa de bienestar laboral</t>
  </si>
  <si>
    <t>Planificar y ejecutar la encuesta de clima 2024</t>
  </si>
  <si>
    <t>Pagar nómina</t>
  </si>
  <si>
    <t>Analizar la nómina para la identificación del personal que no devenga el salario del cargo</t>
  </si>
  <si>
    <t>Identificar el personal que desempeña cargo diferente al nominal</t>
  </si>
  <si>
    <t>Levantar información para validar cumplimiento del personal con el perfil del cargo</t>
  </si>
  <si>
    <t>Realizar acciones de personal y ajustes correspondientes de las personas con perfil de cargo distinto</t>
  </si>
  <si>
    <t>Analizar el mercado laboral público y privado</t>
  </si>
  <si>
    <t>Revisar y adaptar la escala salarial</t>
  </si>
  <si>
    <t>Aplicar aumento salarial</t>
  </si>
  <si>
    <t>Aplicar plan de beneficios</t>
  </si>
  <si>
    <t>Aplicar criterios de movilidad salarial.</t>
  </si>
  <si>
    <t>Medir la satisfacción</t>
  </si>
  <si>
    <t>Levantar la información de las condiciones de trabajo (espacios, recursos, herrmientas, ergonomía, facilidades, horararios, salud ocupacional, etc.)</t>
  </si>
  <si>
    <t>Realizar programa de  gestión de condiciones de trabajo</t>
  </si>
  <si>
    <t xml:space="preserve">Desarrollar programa de integración y bienestar laboral (actividades, familiarles, deportivas, de salud, de diversión…), aprovechando los recursos internos y mediante la creación y desarrollo de alianzas y convenios. </t>
  </si>
  <si>
    <t xml:space="preserve">Implementar las jornadas de evaluación </t>
  </si>
  <si>
    <t>Implementar la carrera profesoral</t>
  </si>
  <si>
    <t>Ejecutar el programa de becas para doctorados</t>
  </si>
  <si>
    <t>Realizar Programa de formación continua</t>
  </si>
  <si>
    <t>Realizar Plan de acompañamiento a los coordinadores del nivel de grado</t>
  </si>
  <si>
    <t>Capacitar al docente para la implementación del Sistema de Práctica Nivel Secundario</t>
  </si>
  <si>
    <t>Desarrollar habilidades para la implementacion de un curriculo por competencias</t>
  </si>
  <si>
    <t>Realizar Induccion a docentes de nuevo ingreso</t>
  </si>
  <si>
    <t>Diseñar e implemantar un plan de capacitación en Desarrollo de competencias TICs</t>
  </si>
  <si>
    <t>Capacitar al personal docente en Tecnología Educativa</t>
  </si>
  <si>
    <t>Capacitar al personal docente en herramientas de Office 365</t>
  </si>
  <si>
    <t>Cumplir con el programa de mantenimiento preventivo</t>
  </si>
  <si>
    <t>Renovar de la flotilla vehicular</t>
  </si>
  <si>
    <t>Pagar a proveedores</t>
  </si>
  <si>
    <t>Actualizar el plan maestro del recinto EPH</t>
  </si>
  <si>
    <t>Construir obras</t>
  </si>
  <si>
    <t>Remozar planta física</t>
  </si>
  <si>
    <t>Gestionar los procesos de compras</t>
  </si>
  <si>
    <t>Pagar estipendio estudiantil</t>
  </si>
  <si>
    <t>Pagar Gastos de alimentación</t>
  </si>
  <si>
    <t>Pagar servicios</t>
  </si>
  <si>
    <t>Adquirir suministros de Oficina</t>
  </si>
  <si>
    <t>Gestionar y adquirir activos fijos</t>
  </si>
  <si>
    <t>Analizar y dar seguimiento de los incidentes de seguridad</t>
  </si>
  <si>
    <t>Representar y defender la Institución en las demandas y procesos judiciales</t>
  </si>
  <si>
    <t>Legalizar firmas de los documentos suscritos por la Rectoría del ISFODOSU</t>
  </si>
  <si>
    <t>Implementar la estrategia de sostenibilidad ambiental</t>
  </si>
  <si>
    <t>Elaborar anteproyecto institucional 2023</t>
  </si>
  <si>
    <t>Contratar Servicio de Consultoria de analisis de Costo - beneficio</t>
  </si>
  <si>
    <t>Renovar las licencias de software</t>
  </si>
  <si>
    <t>Desarrollar y actualizar software</t>
  </si>
  <si>
    <t>Generar opinión pública favorable</t>
  </si>
  <si>
    <t>Realizar Campaña Publicitaria Masiva de Posicionamiento del ISFODOSU</t>
  </si>
  <si>
    <t xml:space="preserve">Desarrollar plan promocional en los Centros Educativos </t>
  </si>
  <si>
    <t>Diseñar e imprimir material de promoción publicitario</t>
  </si>
  <si>
    <t>Diseñar y colocar backlight de las carreras para cada uno de los recintos ISFODOSU</t>
  </si>
  <si>
    <t>Realizar Encuentro con Directores y Orientadores</t>
  </si>
  <si>
    <t>Realizar Eventos ISFODOSU</t>
  </si>
  <si>
    <t>Rotular los vehículos del ISFODOSU</t>
  </si>
  <si>
    <t>Colocar publicidad masiva para impulsar el posicionamiento de la marca con estrategias de marketing</t>
  </si>
  <si>
    <t>Participar en Ferias Educativas Nacionales e Internacionales</t>
  </si>
  <si>
    <t>Participar en la Feria Internacional del Libro Santo Domingo 2023 (FIL 2023)</t>
  </si>
  <si>
    <t xml:space="preserve"> Participar en Ferias Internacionales del Libro 2023  (New York - Octubre) </t>
  </si>
  <si>
    <t>Revisar y gestionar impresión de productos editoriales</t>
  </si>
  <si>
    <t xml:space="preserve">Contratar servicio de consultoría para  Serie IV Cuentos Infantiles, Colección Clásicos Dominicanos </t>
  </si>
  <si>
    <t>Contratar servicio de consultoría de servicio especializado de corrección (2 libros Matemáticas)</t>
  </si>
  <si>
    <t>Realizar Proyecto Comercialización Publicaciones ISFODOSU: Adquisición de productos editoriales</t>
  </si>
  <si>
    <t>Documentar y aprobar políticas de RRII</t>
  </si>
  <si>
    <t>Desarrollar plataforma de gestión de convenios institucionales</t>
  </si>
  <si>
    <t xml:space="preserve">Realizar Convenios nacionales e internacionales firmados </t>
  </si>
  <si>
    <t>Gestionar membresías nacionales e internacionales</t>
  </si>
  <si>
    <t>Representar el ISFODOSU en encuentros nacionales e Internacionales</t>
  </si>
  <si>
    <t xml:space="preserve">Realizar Encuentro de Relacionados </t>
  </si>
  <si>
    <t>Gastos graduación asociados a los recintos</t>
  </si>
  <si>
    <t>Actividades del programa de inglés asociadas a los recintos</t>
  </si>
  <si>
    <t>Realizar el Congreso Estudiantil de Investigación Educativa (CEIE)</t>
  </si>
  <si>
    <t>Ejecución del Congreso Estudiantil de Investigación Educativa (CEIE) en los recintos</t>
  </si>
  <si>
    <t>Programa de integración y bienestar FEM</t>
  </si>
  <si>
    <t>Programa de integración y bienestar EMH</t>
  </si>
  <si>
    <t>Programa de integración y bienestar JVM</t>
  </si>
  <si>
    <t>Programa de integración y bienestar EPH</t>
  </si>
  <si>
    <t>Programa de integración y bienestar LNNM</t>
  </si>
  <si>
    <t>Programa de integración y bienestar UM</t>
  </si>
  <si>
    <t>Medalla</t>
  </si>
  <si>
    <t>60102301</t>
  </si>
  <si>
    <t>Brochure a full color, tripode, tamaño de caras  8.5 pulgadas de alto</t>
  </si>
  <si>
    <t>Carteles, tamaño 4 pies de ancho por 6 pies de alto, con cuatro ojales para colocar en araña. También deben adquirir las arañas</t>
  </si>
  <si>
    <t>Desayuno y almuerzo. Servicio de caterine para 400 personas</t>
  </si>
  <si>
    <t>SERVICIO DE DECORACION  PARA EL CONGRESO</t>
  </si>
  <si>
    <t xml:space="preserve">Refrigerio para 204 personas en capacitaciones </t>
  </si>
  <si>
    <t>GRAPADORAS PARA EL PROYECTO CON LOS CENTROS EDUCATIVOS</t>
  </si>
  <si>
    <t>Libros</t>
  </si>
  <si>
    <t>Publicidad</t>
  </si>
  <si>
    <t>Merienda para trabajar en horario de mañana y de tarde. Habrá egresados</t>
  </si>
  <si>
    <t>El congreso ahora es presencial en Santo Domingo</t>
  </si>
  <si>
    <t>El congreso será en el EMH</t>
  </si>
  <si>
    <t xml:space="preserve">Merienda para trabajar en horario de mañana y de tarde </t>
  </si>
  <si>
    <t xml:space="preserve">Impresión publicitaria de eventos </t>
  </si>
  <si>
    <t>Copias</t>
  </si>
  <si>
    <t>Pergaminos de reconocimiento a estudiantes con mayor índice académico</t>
  </si>
  <si>
    <t>Merienda y almuerzo</t>
  </si>
  <si>
    <t>Papel papelógrafo</t>
  </si>
  <si>
    <t>Cartulina multicolor</t>
  </si>
  <si>
    <t>Cartulina blanca</t>
  </si>
  <si>
    <t>Folders 8 ½ x 11</t>
  </si>
  <si>
    <t>Folders 8 ½ x 13</t>
  </si>
  <si>
    <t>Cajas de clic diferentes tamaños</t>
  </si>
  <si>
    <t>Lápices</t>
  </si>
  <si>
    <t>Marcadores en colores variados</t>
  </si>
  <si>
    <t>Marcadores de pizarra</t>
  </si>
  <si>
    <t>Papel Bon 8 ½ x 11</t>
  </si>
  <si>
    <t>Papel Bon 8 ½ x 14</t>
  </si>
  <si>
    <t>Papel de hilo</t>
  </si>
  <si>
    <t>Hojas de colores variados</t>
  </si>
  <si>
    <t>Cuadernos</t>
  </si>
  <si>
    <t>Corrector</t>
  </si>
  <si>
    <t>Gomas de borrar</t>
  </si>
  <si>
    <t xml:space="preserve">Zafacones </t>
  </si>
  <si>
    <t xml:space="preserve">Para guardar toda la información </t>
  </si>
  <si>
    <t>Recina liquida para producción de maqueta</t>
  </si>
  <si>
    <t>Comprar combustible</t>
  </si>
  <si>
    <t>Capacitación para evento educativo</t>
  </si>
  <si>
    <t>Servicio de catering</t>
  </si>
  <si>
    <t>Actividad de capactación e integración para 35 miembros de personal docente del Centro Cogestionado Onésimo Jimenez</t>
  </si>
  <si>
    <t>Capacitación programa Jolipax</t>
  </si>
  <si>
    <t>Servicio de agua, café, jugo y bocadillos.</t>
  </si>
  <si>
    <t>Diplomados y actividades formativas que se necesiten y no pueda completarse los cupos para el INFOTEP O INAP</t>
  </si>
  <si>
    <t>Realizar el seguimiento y evaluación de los planes y proyectos institucionales</t>
  </si>
  <si>
    <t>Realizar las rendiciones de cuentas</t>
  </si>
  <si>
    <t>Formular la planificación operativa del 2024</t>
  </si>
  <si>
    <t>Formular POA 2024</t>
  </si>
  <si>
    <t>Elaborar Plan Anual de Compras y Contrataciones 2024, de acuerdo a los insumos necesarios para el POA</t>
  </si>
  <si>
    <t>Formular Costeo del POA</t>
  </si>
  <si>
    <t xml:space="preserve">Implementar la unidad de igualdad de género </t>
  </si>
  <si>
    <t>Creación del comité de género</t>
  </si>
  <si>
    <t>Evaluar el Plan Estrategico Institucional (Medio Término)</t>
  </si>
  <si>
    <t>Dir. Planificación y Desarrollo</t>
  </si>
  <si>
    <t>Dir. Planificación</t>
  </si>
  <si>
    <t>Socializar de la estructura aprobada</t>
  </si>
  <si>
    <t>Implementar los cambios</t>
  </si>
  <si>
    <t>Elaborar Manual de Organización y Funciones, según disposiciones del MAP</t>
  </si>
  <si>
    <t>Gestionar aprobaciones</t>
  </si>
  <si>
    <t xml:space="preserve">Divulgar las funciones </t>
  </si>
  <si>
    <t>Desarrollar las capacidades del banco de auditores internos</t>
  </si>
  <si>
    <t>Consolidación de actividades de aspectos normativos y simbólicos</t>
  </si>
  <si>
    <t>Socializacion de los aspectos simbólicos de la cultura del ISFODOSU</t>
  </si>
  <si>
    <t>Medición sobre la comprensión de los símbolos de la cultura institucional</t>
  </si>
  <si>
    <t>Enc. de Desarrollo Institucional</t>
  </si>
  <si>
    <t>Departamento de Desarrollo Institucional</t>
  </si>
  <si>
    <t>Enviar Autoevaluación CAF 23 y Plan de Mejora 24, Evaluación EDI</t>
  </si>
  <si>
    <t>Ejecutar Encuesta Ciudadana 23</t>
  </si>
  <si>
    <t xml:space="preserve">Refrigerio Regular </t>
  </si>
  <si>
    <t>Servicios de transporte</t>
  </si>
  <si>
    <t>Impresiones</t>
  </si>
  <si>
    <t>Uniddad</t>
  </si>
  <si>
    <t>40 impresiones de folletos para ser entregado semanalmente</t>
  </si>
  <si>
    <t>Contratación de servicio de transporte hacia Santo Domingo para 50 estudiantes con refrigerio incluido.</t>
  </si>
  <si>
    <t>Gas GLP</t>
  </si>
  <si>
    <t>Estipendio de Estudiantes</t>
  </si>
  <si>
    <t>Capacitación "Programa de Liderazgo"</t>
  </si>
  <si>
    <t>Software NPM</t>
  </si>
  <si>
    <t>Sistema Academico Universitas 21</t>
  </si>
  <si>
    <t>Adobe Creative Cloud</t>
  </si>
  <si>
    <t>Software Zoom</t>
  </si>
  <si>
    <t>Software Veeam BackUp</t>
  </si>
  <si>
    <t xml:space="preserve">Renovación HYCU
</t>
  </si>
  <si>
    <t>Software Survey Monkey</t>
  </si>
  <si>
    <t>Software StreamYard</t>
  </si>
  <si>
    <t xml:space="preserve">Software PowToon Pro </t>
  </si>
  <si>
    <t xml:space="preserve">Plataforma Nutanix </t>
  </si>
  <si>
    <t>Plataforma  de Videoconferencias con Grabación.</t>
  </si>
  <si>
    <t xml:space="preserve">Software MATHLAB para Maestria de Matematica </t>
  </si>
  <si>
    <t xml:space="preserve">Software Intelliboard </t>
  </si>
  <si>
    <t xml:space="preserve">Dameware  Remote Control </t>
  </si>
  <si>
    <t xml:space="preserve">Camtasia </t>
  </si>
  <si>
    <t>Proyector Polimedia</t>
  </si>
  <si>
    <t>Autocad</t>
  </si>
  <si>
    <t>ARMAC 2.0</t>
  </si>
  <si>
    <t>Web Dewey</t>
  </si>
  <si>
    <t>SketchUp Pro</t>
  </si>
  <si>
    <t>Firewall NGFW</t>
  </si>
  <si>
    <t>Realizar Congreso Caribeño de Investigación Educativa 2023</t>
  </si>
  <si>
    <t>Impresión de brochure informativo de Carta Compromiso al Ciudadano</t>
  </si>
  <si>
    <t>Sueldos empleados fijos</t>
  </si>
  <si>
    <t>2.1.1.1.01</t>
  </si>
  <si>
    <t>Suplencias</t>
  </si>
  <si>
    <t>2.1.1.2.03</t>
  </si>
  <si>
    <t>Periodo probatorio de ingreso a carrera</t>
  </si>
  <si>
    <t>2.1.1.2.05</t>
  </si>
  <si>
    <t>Empleados temporales</t>
  </si>
  <si>
    <t>2.1.1.2.08</t>
  </si>
  <si>
    <t>Personal de carácter eventual</t>
  </si>
  <si>
    <t>2.1.1.2.09</t>
  </si>
  <si>
    <t>Interinato</t>
  </si>
  <si>
    <t>2.1.1.2.11</t>
  </si>
  <si>
    <t>Sueldos al personal fijo en trámite de pensiones</t>
  </si>
  <si>
    <t>2.1.1.3.01</t>
  </si>
  <si>
    <t>Sueldo Anual No. 13</t>
  </si>
  <si>
    <t>2.1.1.4.01</t>
  </si>
  <si>
    <t>Prestación laboral por desvinculación</t>
  </si>
  <si>
    <t>2.1.1.5.03</t>
  </si>
  <si>
    <t>Proporción de vacaciones no disfrutadas</t>
  </si>
  <si>
    <t>2.1.1.5.04</t>
  </si>
  <si>
    <t>Pago de horas extraordinarias</t>
  </si>
  <si>
    <t>2.1.2.2.03</t>
  </si>
  <si>
    <t>Incentivo por Rendimiento Individual</t>
  </si>
  <si>
    <t>2.1.2.2.06</t>
  </si>
  <si>
    <t>Bono por desempeño a servidores de carrera</t>
  </si>
  <si>
    <t>2.1.2.2.09</t>
  </si>
  <si>
    <t>Compensación por cumplimiento de indicadores del MAP</t>
  </si>
  <si>
    <t>2.1.2.2.10</t>
  </si>
  <si>
    <t>Contribuciones al seguro de salud</t>
  </si>
  <si>
    <t>2.1.5.1.01</t>
  </si>
  <si>
    <t>Contribuciones al seguro de pensiones</t>
  </si>
  <si>
    <t>2.1.5.2.01</t>
  </si>
  <si>
    <t>Contribuciones al seguro de riesgo laboral</t>
  </si>
  <si>
    <t>2.1.5.3.01</t>
  </si>
  <si>
    <t>Contribuciones al plan de retiro complementario</t>
  </si>
  <si>
    <t>2.1.5.4.01</t>
  </si>
  <si>
    <t>Compensación servicios de seguridad</t>
  </si>
  <si>
    <t>2.1.2.2.05</t>
  </si>
  <si>
    <t>Dietas en el país</t>
  </si>
  <si>
    <t>2.1.3.1.01</t>
  </si>
  <si>
    <t>Gratificaciones por pasantías</t>
  </si>
  <si>
    <t>2.1.4.2.02</t>
  </si>
  <si>
    <t>2.2.3.1.01</t>
  </si>
  <si>
    <t>2.2.5.9.01</t>
  </si>
  <si>
    <t>2.2.9.2.04</t>
  </si>
  <si>
    <t>Servicio de transporte para el proceso de acompañamiento</t>
  </si>
  <si>
    <t>45..05</t>
  </si>
  <si>
    <t>Servicios técnicos profesionales</t>
  </si>
  <si>
    <t>Construcción del 3er piso de aulas FEM 40%</t>
  </si>
  <si>
    <t>Construcción nuevo edificio de aulas EMH 20%</t>
  </si>
  <si>
    <t>Reforzamiento estructural residencia UM 20%</t>
  </si>
  <si>
    <t>2.2.7.2.01</t>
  </si>
  <si>
    <t>2.2.7.2.03</t>
  </si>
  <si>
    <t>2.2.7.2.04</t>
  </si>
  <si>
    <t>2.2.7.2.05</t>
  </si>
  <si>
    <t>Flete</t>
  </si>
  <si>
    <t>2.2.4.4.01</t>
  </si>
  <si>
    <t xml:space="preserve"> Útiles menores médico, quirúrgicos o de laboratorio</t>
  </si>
  <si>
    <t>Servicios de mantenimiento, reparación, desmonte e instalación</t>
  </si>
  <si>
    <t>Mantenimiento y reparación de equipos de transporte, tracción y elevación</t>
  </si>
  <si>
    <t>Adquicisión de combustible</t>
  </si>
  <si>
    <t>Adquicisión de gasoil</t>
  </si>
  <si>
    <t>Adquicisión de Gas GLP</t>
  </si>
  <si>
    <t>Aceites y grasas</t>
  </si>
  <si>
    <t>Adquicisión de Aceite y grasas</t>
  </si>
  <si>
    <t>Adquicisión de Lubricante</t>
  </si>
  <si>
    <t xml:space="preserve">Escritorios </t>
  </si>
  <si>
    <t>Construcciones varias en el recinto FEM 40%</t>
  </si>
  <si>
    <t>Remozamientos varios recinto EMH 40%</t>
  </si>
  <si>
    <t>Reforzamiento estructural edificio administrativo JVM 40%</t>
  </si>
  <si>
    <t>Confección de gazebos y bancos para áreas sociales yTechado y adecuaciones para cafetería y economato FEM</t>
  </si>
  <si>
    <t>Confección de techado del polideportivo del recinto UM (Combinación compra menor 2022 y PNUD)</t>
  </si>
  <si>
    <t>Diseño de la renovación de fachada exterior para realzar la imagen institucional 20%</t>
  </si>
  <si>
    <t>Alimentos y bebidas para personas</t>
  </si>
  <si>
    <t>Alimentación de los recintos</t>
  </si>
  <si>
    <t>Pago de estipendio estudiantil</t>
  </si>
  <si>
    <t>2.4.1.2.01</t>
  </si>
  <si>
    <t>2.2.8.1.01</t>
  </si>
  <si>
    <t>Pagos de daños y perjuicios</t>
  </si>
  <si>
    <t>Juegos geometricos de reglas</t>
  </si>
  <si>
    <t>2.2.3.2.01</t>
  </si>
  <si>
    <t>Viáticos internacionales</t>
  </si>
  <si>
    <t>Convenio ISA - EPH</t>
  </si>
  <si>
    <t>Publicidad y propaganda</t>
  </si>
  <si>
    <t>Útiles destinados a actividades deportivas y culturales</t>
  </si>
  <si>
    <t>Eventos generales</t>
  </si>
  <si>
    <t>Alquileres de locales</t>
  </si>
  <si>
    <t>Equipo médico y de laboratorio</t>
  </si>
  <si>
    <t>Cámarás fotográficas y de video</t>
  </si>
  <si>
    <t>Impresiones institucionales</t>
  </si>
  <si>
    <t xml:space="preserve">Materiales publicitarios varios rectoría y recintos (publicidad en vallas, en periódicos, televisión, ect)
</t>
  </si>
  <si>
    <t xml:space="preserve">Publicidad
</t>
  </si>
  <si>
    <t>Servicios de alimentación institucional</t>
  </si>
  <si>
    <t>Departamento de Protocolo y eventos</t>
  </si>
  <si>
    <t>Catering de eventos en general</t>
  </si>
  <si>
    <t>Eventos generales y festividades</t>
  </si>
  <si>
    <t>Comisiones y gastos</t>
  </si>
  <si>
    <t>Servicios funerarios y gastos conexos</t>
  </si>
  <si>
    <t>2.2.8.2.01</t>
  </si>
  <si>
    <t>Viáticos fuera del país</t>
  </si>
  <si>
    <t>Ayudas y donaciones ocasionales a hogares y personas</t>
  </si>
  <si>
    <t>2.4.1.2.02</t>
  </si>
  <si>
    <t>Útiles de cocina y comedor</t>
  </si>
  <si>
    <t>Útiles menores médicos, quirúrgicos o de laboratorio</t>
  </si>
  <si>
    <t>Productos medicinales para uso humano</t>
  </si>
  <si>
    <t xml:space="preserve">Artes gráficos
</t>
  </si>
  <si>
    <t xml:space="preserve">Diseño / Adquisición de materiales promocionales
</t>
  </si>
  <si>
    <t>Adquisición de medallas para académico</t>
  </si>
  <si>
    <t>Otros mobiliarios y equipos no identificados precedentemente</t>
  </si>
  <si>
    <t>Maquinarias, otros equipos y herramientas</t>
  </si>
  <si>
    <t>Equipos de defensa y seguridad</t>
  </si>
  <si>
    <t>Pago matrícula programas doctorales internacionales anuales</t>
  </si>
  <si>
    <t>Gastos de alimentación Remanente</t>
  </si>
  <si>
    <t xml:space="preserve">Definir la politica de igualdad de género </t>
  </si>
  <si>
    <t xml:space="preserve">Revisión del presupuesto orientado al género </t>
  </si>
  <si>
    <t>Departamento de Planes, Programas y Proyectos</t>
  </si>
  <si>
    <t>Enc. Div Calidad
Enc. Desarrollo Institucional
Analista de Calidad
Analista de Procesos
Coordinadora de Inteligencia</t>
  </si>
  <si>
    <t>Porcentaje de la estructura organizacional implementada</t>
  </si>
  <si>
    <t>Departamento de Difusión y Relaciones Públicas, Departamento de Desempeño y Capacitación</t>
  </si>
  <si>
    <t>Coordinador de Inteligencia Institucional</t>
  </si>
  <si>
    <t>Implementar el plan de mantenimiento FEM</t>
  </si>
  <si>
    <t>Implementar el plan de mantenimiento EMH</t>
  </si>
  <si>
    <t>Implementar el plan de mantenimiento JVM</t>
  </si>
  <si>
    <t>Implementar el plan de mantenimiento EPH</t>
  </si>
  <si>
    <t>Implementar el plan de mantenimiento LNNM</t>
  </si>
  <si>
    <t>Implementar el plan de mantenimiento UM</t>
  </si>
  <si>
    <t xml:space="preserve">Presentar los resultados de buenas prácticas de proyectos de extensión
</t>
  </si>
  <si>
    <t>Publicidad en periódicos</t>
  </si>
  <si>
    <t>Es una forma de comunicación comercial que intenta incrementar el consumo de un producto o servicio a través de publicitarse en el periodico.</t>
  </si>
  <si>
    <t>Pruebas de competencias disponibles</t>
  </si>
  <si>
    <t>Compra pruebas Multiplicity</t>
  </si>
  <si>
    <t>Porcentaje de personal con al menos una capacitacion ejecutada, según necesidad</t>
  </si>
  <si>
    <t xml:space="preserve">Porcentaje de capacitaciones (temas) ejecutadas, según plan de capacitación </t>
  </si>
  <si>
    <t>Porcentaje de personas con condicones de trabajo mejoradas</t>
  </si>
  <si>
    <t>Computador de Escritorio Tipo 1 (i5, 8GB, 500GB)</t>
  </si>
  <si>
    <t>Computador de Escritorio Tipo 1 (i5, 8GB, 500GB) No incluye monitor</t>
  </si>
  <si>
    <t>Computador portátil Tipo 1 (i5, 8GB, 500GB)</t>
  </si>
  <si>
    <t xml:space="preserve">Habitaciones de hoteles o derivados </t>
  </si>
  <si>
    <t xml:space="preserve">Membresias </t>
  </si>
  <si>
    <t>Catering</t>
  </si>
  <si>
    <t>Llevar a cabo la fase de la ejecución de la auditoría en al menos un 95%, aplicando los procedimientos incluidos en el programa de trabajo</t>
  </si>
  <si>
    <t>Viáticos inetrior del pais</t>
  </si>
  <si>
    <t>Viaticos interior del país</t>
  </si>
  <si>
    <t>Revisión auditoría EEFF y EP</t>
  </si>
  <si>
    <t>Generadores solares</t>
  </si>
  <si>
    <t>Contratación de obra eléctrica paraadquisición de paneles solares, intalacion y puesta en marcha de dos sistemas de generación de energía fotovoltaica.</t>
  </si>
  <si>
    <t>Lámparas solares</t>
  </si>
  <si>
    <t>Lamparas exteriores</t>
  </si>
  <si>
    <t>Inversores</t>
  </si>
  <si>
    <t>Células fotovoltaicas</t>
  </si>
  <si>
    <t>Sustitución de celulas quemadas (mantenimiento de lamparas exteriores</t>
  </si>
  <si>
    <t>Servicios de formación profesional relacionada con la energía</t>
  </si>
  <si>
    <t>Capacitación sobre mantenimiento de equipos de energía fotovoltaica.</t>
  </si>
  <si>
    <t>Soportes de batería</t>
  </si>
  <si>
    <t>2.3.9.8.01</t>
  </si>
  <si>
    <t>Kits de herramientas para baterías</t>
  </si>
  <si>
    <t>Almacenamiento para sistemas de paneles</t>
  </si>
  <si>
    <t>Baterías de litio</t>
  </si>
  <si>
    <t>Kits de electricidad</t>
  </si>
  <si>
    <t>Servicios de fabricación de equipo de generación, transmisión o distribución de energía</t>
  </si>
  <si>
    <t>Breakers de circuito</t>
  </si>
  <si>
    <t>Alambres o cables eléctricos</t>
  </si>
  <si>
    <t>Pie</t>
  </si>
  <si>
    <t>Tendido de cables</t>
  </si>
  <si>
    <t>Servicios de formación profesional ambiental</t>
  </si>
  <si>
    <t>Capacitación a personal sobre reducción y gestión de residuos</t>
  </si>
  <si>
    <t>Servicios de auditoria ambiental de empresas</t>
  </si>
  <si>
    <t>Auditoría para el establecimiento de un diagnóstico de la Institución.</t>
  </si>
  <si>
    <t>Tazas o vasos o tapas desechables para uso doméstico</t>
  </si>
  <si>
    <t>Vasos de papel para bebederos</t>
  </si>
  <si>
    <t>Contenedores para exteriores hechos en material reciclado resistente al agua.</t>
  </si>
  <si>
    <t>Señales informativas</t>
  </si>
  <si>
    <t>Identificadores de lugares de acopio, espacios de procesamiento de residups, etc</t>
  </si>
  <si>
    <t>Materiales en puntos de venta, excluido el material impreso</t>
  </si>
  <si>
    <t>Material promocional hecho de materiales biodegradables o reusables para promover la campaña de un ISFODOSU mas sostenible.</t>
  </si>
  <si>
    <t>Afiches</t>
  </si>
  <si>
    <t>Afiches de campaña para un  ISFODOSU mas sostenible.</t>
  </si>
  <si>
    <t>Escurridor de platos</t>
  </si>
  <si>
    <t>Escurridor de platos para lavado de platos en el comedor.</t>
  </si>
  <si>
    <t>Lavaderos o accesorios para autopsias</t>
  </si>
  <si>
    <t>Lavaderos tamaño industril para lavar platos y vasos usados en los comedores.</t>
  </si>
  <si>
    <t>2.6.3.2.01</t>
  </si>
  <si>
    <t>Capacitación administrativa</t>
  </si>
  <si>
    <t>Capacitación en auditoria interna iso 9001:2015 al banco de auditores</t>
  </si>
  <si>
    <t>Software para oficinas</t>
  </si>
  <si>
    <t>Adobe Acroba , Editor PDF</t>
  </si>
  <si>
    <t>Software de interface y preguntas de usuario de base de datos</t>
  </si>
  <si>
    <t>Survey Monkey Pro</t>
  </si>
  <si>
    <t>Salas de reuniones o banquetes</t>
  </si>
  <si>
    <t>Alquiler de salones para reuniones de planificación 2024, incluye audiovisuales</t>
  </si>
  <si>
    <t>Servicios de cáterin</t>
  </si>
  <si>
    <t>Alimentos y bebidas para reuniones de planificación 2024</t>
  </si>
  <si>
    <t>Servicios de asesoramiento sobre planificación estratégica</t>
  </si>
  <si>
    <t>Evaluación de medio término del Plan Estratégico Institucional</t>
  </si>
  <si>
    <t>Contratación de consultor para auditoría de Sistema de Gestión de Calidad</t>
  </si>
  <si>
    <t>IsoTools</t>
  </si>
  <si>
    <t>Impresión de ISFODOSU en Cifras</t>
  </si>
  <si>
    <t>Mercancía promocional</t>
  </si>
  <si>
    <t>Gestión de Eventos</t>
  </si>
  <si>
    <t>Programa nacional de inducción</t>
  </si>
  <si>
    <t>Diplomado en Liderazgo Pedagógico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</si>
</sst>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 #,##0_);_(* \(#,##0\);_(* &quot;-&quot;??_);_(@_)"/>
  </numFmts>
  <fonts count="34" x14ac:knownFonts="1">
    <font>
      <sz val="11"/>
      <color theme="1"/>
      <name val="Arial"/>
      <family val="2"/>
    </font>
    <font>
      <sz val="11"/>
      <color theme="1"/>
      <name val="Calibri"/>
      <family val="2"/>
      <scheme val="minor"/>
    </font>
    <font>
      <sz val="10"/>
      <color rgb="FF000000"/>
      <name val="Arial"/>
      <family val="2"/>
    </font>
    <font>
      <b/>
      <sz val="10"/>
      <color rgb="FF000000"/>
      <name val="Arial"/>
      <family val="2"/>
    </font>
    <font>
      <sz val="10"/>
      <color theme="1"/>
      <name val="Calibri"/>
      <family val="2"/>
    </font>
    <font>
      <sz val="10"/>
      <color theme="1"/>
      <name val="Arial"/>
      <family val="2"/>
    </font>
    <font>
      <sz val="11"/>
      <color theme="1"/>
      <name val="Arial"/>
      <family val="2"/>
    </font>
    <font>
      <b/>
      <sz val="10"/>
      <color theme="1"/>
      <name val="Arial"/>
      <family val="2"/>
    </font>
    <font>
      <sz val="10"/>
      <name val="Arial"/>
      <family val="2"/>
    </font>
    <font>
      <sz val="10"/>
      <color rgb="FFFF0000"/>
      <name val="Arial"/>
      <family val="2"/>
    </font>
    <font>
      <sz val="11"/>
      <color rgb="FF000000"/>
      <name val="Calibri"/>
      <family val="2"/>
      <scheme val="minor"/>
    </font>
    <font>
      <sz val="10"/>
      <name val="Calibri"/>
      <family val="2"/>
    </font>
    <font>
      <b/>
      <sz val="10"/>
      <name val="Arial"/>
      <family val="2"/>
    </font>
    <font>
      <sz val="10"/>
      <color rgb="FF00B050"/>
      <name val="Arial"/>
      <family val="2"/>
    </font>
    <font>
      <sz val="11"/>
      <color rgb="FF000000"/>
      <name val="Calibri"/>
      <family val="2"/>
      <charset val="204"/>
    </font>
    <font>
      <sz val="11"/>
      <name val="Calibri"/>
      <family val="2"/>
    </font>
    <font>
      <sz val="11"/>
      <color rgb="FFFF0000"/>
      <name val="Calibri"/>
      <family val="2"/>
      <scheme val="minor"/>
    </font>
    <font>
      <sz val="8"/>
      <name val="Arial"/>
      <family val="2"/>
    </font>
    <font>
      <sz val="10"/>
      <color rgb="FF0070C0"/>
      <name val="Arial"/>
      <family val="2"/>
    </font>
    <font>
      <i/>
      <sz val="10"/>
      <color theme="1"/>
      <name val="Arial"/>
      <family val="2"/>
    </font>
    <font>
      <sz val="10"/>
      <color theme="0"/>
      <name val="Arial"/>
      <family val="2"/>
    </font>
    <font>
      <sz val="11"/>
      <name val="Calibri"/>
      <family val="2"/>
      <scheme val="minor"/>
    </font>
    <font>
      <sz val="10"/>
      <color theme="9" tint="0.39997558519241921"/>
      <name val="Arial"/>
      <family val="2"/>
    </font>
    <font>
      <sz val="9"/>
      <name val="Arial"/>
      <family val="2"/>
    </font>
    <font>
      <sz val="11"/>
      <name val="Arial"/>
      <family val="2"/>
    </font>
    <font>
      <sz val="10"/>
      <color theme="1"/>
      <name val="Tahoma"/>
      <family val="2"/>
    </font>
    <font>
      <sz val="10"/>
      <color theme="5" tint="0.79998168889431442"/>
      <name val="Arial"/>
      <family val="2"/>
    </font>
    <font>
      <sz val="10"/>
      <color rgb="FF000000"/>
      <name val="Arial"/>
      <family val="2"/>
    </font>
    <font>
      <sz val="11"/>
      <color theme="1"/>
      <name val="Calibri"/>
      <family val="2"/>
      <scheme val="minor"/>
    </font>
    <font>
      <sz val="10"/>
      <color theme="4"/>
      <name val="Arial"/>
      <family val="2"/>
    </font>
    <font>
      <b/>
      <sz val="11"/>
      <name val="Calibri"/>
      <family val="2"/>
    </font>
    <font>
      <sz val="10"/>
      <name val="Calibri"/>
    </font>
    <font>
      <sz val="10"/>
      <color rgb="FFFF0000"/>
      <name val="Calibri"/>
      <family val="2"/>
    </font>
    <font>
      <b/>
      <sz val="10"/>
      <name val="Calibri"/>
    </font>
  </fonts>
  <fills count="1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8" tint="0.59999389629810485"/>
        <bgColor rgb="FF8DB3E2"/>
      </patternFill>
    </fill>
    <fill>
      <patternFill patternType="solid">
        <fgColor theme="8" tint="0.59999389629810485"/>
        <bgColor indexed="64"/>
      </patternFill>
    </fill>
    <fill>
      <patternFill patternType="solid">
        <fgColor theme="7" tint="0.79998168889431442"/>
        <bgColor rgb="FFFFFF00"/>
      </patternFill>
    </fill>
    <fill>
      <patternFill patternType="solid">
        <fgColor theme="9" tint="0.79998168889431442"/>
        <bgColor rgb="FF8DB3E2"/>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79998168889431442"/>
        <bgColor rgb="FFE2EFD9"/>
      </patternFill>
    </fill>
    <fill>
      <patternFill patternType="solid">
        <fgColor theme="5" tint="0.79998168889431442"/>
        <bgColor rgb="FFDEEAF6"/>
      </patternFill>
    </fill>
    <fill>
      <patternFill patternType="solid">
        <fgColor theme="5" tint="0.79998168889431442"/>
        <bgColor theme="0"/>
      </patternFill>
    </fill>
    <fill>
      <patternFill patternType="solid">
        <fgColor theme="5" tint="0.79998168889431442"/>
        <bgColor rgb="FFFFFFFF"/>
      </patternFill>
    </fill>
    <fill>
      <patternFill patternType="solid">
        <fgColor theme="5" tint="0.79998168889431442"/>
        <bgColor theme="5"/>
      </patternFill>
    </fill>
    <fill>
      <patternFill patternType="solid">
        <fgColor theme="7" tint="0.79998168889431442"/>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000000"/>
      </left>
      <right/>
      <top/>
      <bottom style="thin">
        <color rgb="FF000000"/>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auto="1"/>
      </left>
      <right/>
      <top style="thin">
        <color rgb="FF000000"/>
      </top>
      <bottom/>
      <diagonal/>
    </border>
    <border>
      <left/>
      <right style="thin">
        <color rgb="FF000000"/>
      </right>
      <top/>
      <bottom style="thin">
        <color indexed="64"/>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auto="1"/>
      </left>
      <right style="thin">
        <color rgb="FF000000"/>
      </right>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bottom style="thin">
        <color indexed="64"/>
      </bottom>
      <diagonal/>
    </border>
    <border>
      <left style="thin">
        <color rgb="FF000000"/>
      </left>
      <right style="thin">
        <color rgb="FF000000"/>
      </right>
      <top/>
      <bottom style="thin">
        <color indexed="64"/>
      </bottom>
      <diagonal/>
    </border>
    <border>
      <left style="thin">
        <color auto="1"/>
      </left>
      <right style="thin">
        <color auto="1"/>
      </right>
      <top style="thin">
        <color rgb="FF000000"/>
      </top>
      <bottom style="thin">
        <color indexed="64"/>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rgb="FF000000"/>
      </left>
      <right style="thin">
        <color auto="1"/>
      </right>
      <top/>
      <bottom/>
      <diagonal/>
    </border>
    <border>
      <left style="thin">
        <color auto="1"/>
      </left>
      <right style="thin">
        <color indexed="64"/>
      </right>
      <top style="thin">
        <color rgb="FF000000"/>
      </top>
      <bottom/>
      <diagonal/>
    </border>
    <border>
      <left style="thin">
        <color auto="1"/>
      </left>
      <right style="thin">
        <color auto="1"/>
      </right>
      <top/>
      <bottom style="thin">
        <color rgb="FF000000"/>
      </bottom>
      <diagonal/>
    </border>
  </borders>
  <cellStyleXfs count="9">
    <xf numFmtId="0"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0" fontId="10" fillId="0" borderId="0"/>
    <xf numFmtId="0" fontId="14" fillId="0" borderId="0"/>
    <xf numFmtId="0" fontId="1" fillId="0" borderId="0"/>
    <xf numFmtId="0" fontId="6" fillId="0" borderId="0"/>
    <xf numFmtId="43" fontId="6" fillId="0" borderId="0" applyFont="0" applyFill="0" applyBorder="0" applyAlignment="0" applyProtection="0"/>
  </cellStyleXfs>
  <cellXfs count="629">
    <xf numFmtId="0" fontId="0" fillId="0" borderId="0" xfId="0"/>
    <xf numFmtId="0" fontId="2" fillId="0" borderId="0" xfId="3" applyAlignment="1" applyProtection="1">
      <alignment horizontal="center" vertical="center"/>
      <protection locked="0"/>
    </xf>
    <xf numFmtId="0" fontId="2" fillId="0" borderId="0" xfId="3" applyAlignment="1" applyProtection="1">
      <alignment horizontal="left" vertical="center"/>
      <protection locked="0"/>
    </xf>
    <xf numFmtId="0" fontId="8" fillId="3" borderId="1" xfId="3" applyFont="1" applyFill="1" applyBorder="1" applyAlignment="1" applyProtection="1">
      <alignment horizontal="center" vertical="center" wrapText="1"/>
      <protection locked="0"/>
    </xf>
    <xf numFmtId="0" fontId="8" fillId="0" borderId="1" xfId="3" applyFont="1" applyBorder="1" applyAlignment="1" applyProtection="1">
      <alignment horizontal="center" vertical="center"/>
      <protection locked="0"/>
    </xf>
    <xf numFmtId="0" fontId="2" fillId="0" borderId="0" xfId="3"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 xfId="3" applyFont="1" applyBorder="1" applyAlignment="1" applyProtection="1">
      <alignment horizontal="left" vertical="center" wrapText="1"/>
      <protection locked="0"/>
    </xf>
    <xf numFmtId="0" fontId="5" fillId="0" borderId="0" xfId="3" applyFont="1" applyAlignment="1" applyProtection="1">
      <alignment horizontal="left" vertical="center" wrapText="1"/>
      <protection locked="0"/>
    </xf>
    <xf numFmtId="0" fontId="5" fillId="4" borderId="1" xfId="3" applyFont="1" applyFill="1" applyBorder="1" applyAlignment="1" applyProtection="1">
      <alignment horizontal="center" vertical="center" wrapText="1"/>
      <protection locked="0"/>
    </xf>
    <xf numFmtId="9" fontId="8" fillId="4" borderId="17" xfId="3" applyNumberFormat="1" applyFont="1" applyFill="1" applyBorder="1" applyAlignment="1" applyProtection="1">
      <alignment horizontal="center" vertical="center" wrapText="1"/>
      <protection locked="0"/>
    </xf>
    <xf numFmtId="1" fontId="8" fillId="5" borderId="2" xfId="3" applyNumberFormat="1" applyFont="1" applyFill="1" applyBorder="1" applyAlignment="1" applyProtection="1">
      <alignment horizontal="center" vertical="center" wrapText="1"/>
      <protection locked="0"/>
    </xf>
    <xf numFmtId="0" fontId="8" fillId="5" borderId="1" xfId="3" applyFont="1" applyFill="1" applyBorder="1" applyAlignment="1" applyProtection="1">
      <alignment horizontal="center" vertical="center" wrapText="1"/>
      <protection locked="0"/>
    </xf>
    <xf numFmtId="0" fontId="8" fillId="0" borderId="0" xfId="3" applyFont="1" applyAlignment="1" applyProtection="1">
      <alignment horizontal="center" vertical="center" wrapText="1"/>
      <protection locked="0"/>
    </xf>
    <xf numFmtId="0" fontId="2" fillId="0" borderId="0" xfId="3" applyAlignment="1" applyProtection="1">
      <alignment horizontal="center" vertical="center" wrapText="1"/>
      <protection locked="0"/>
    </xf>
    <xf numFmtId="0" fontId="5" fillId="3" borderId="1" xfId="3" applyFont="1" applyFill="1" applyBorder="1" applyAlignment="1" applyProtection="1">
      <alignment vertical="center" wrapText="1"/>
      <protection locked="0"/>
    </xf>
    <xf numFmtId="0" fontId="5" fillId="0" borderId="1" xfId="3" applyFont="1" applyBorder="1" applyAlignment="1" applyProtection="1">
      <alignment vertical="center" wrapText="1"/>
      <protection locked="0"/>
    </xf>
    <xf numFmtId="43" fontId="8" fillId="0" borderId="0" xfId="1" applyFont="1" applyAlignment="1" applyProtection="1">
      <alignment horizontal="center" vertical="center" wrapText="1"/>
      <protection locked="0"/>
    </xf>
    <xf numFmtId="0" fontId="8" fillId="0" borderId="18" xfId="0" applyFont="1" applyBorder="1" applyAlignment="1" applyProtection="1">
      <alignment horizontal="left" vertical="center" wrapText="1"/>
      <protection locked="0"/>
    </xf>
    <xf numFmtId="0" fontId="2" fillId="0" borderId="16" xfId="3" applyBorder="1" applyAlignment="1" applyProtection="1">
      <alignment horizontal="left" vertical="center" wrapText="1"/>
      <protection locked="0"/>
    </xf>
    <xf numFmtId="0" fontId="2" fillId="0" borderId="28" xfId="3" applyBorder="1" applyAlignment="1" applyProtection="1">
      <alignment horizontal="center" vertical="center" wrapText="1"/>
      <protection locked="0"/>
    </xf>
    <xf numFmtId="0" fontId="8" fillId="0" borderId="1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8" fillId="0" borderId="16" xfId="0" applyFont="1" applyBorder="1" applyAlignment="1">
      <alignment vertical="center" wrapText="1"/>
    </xf>
    <xf numFmtId="0" fontId="5" fillId="0" borderId="16" xfId="3" applyFont="1" applyBorder="1" applyAlignment="1" applyProtection="1">
      <alignment horizontal="left" vertical="center" wrapText="1"/>
      <protection locked="0"/>
    </xf>
    <xf numFmtId="0" fontId="5" fillId="4" borderId="16" xfId="3" applyFont="1" applyFill="1" applyBorder="1" applyAlignment="1" applyProtection="1">
      <alignment horizontal="left" vertical="center" wrapText="1"/>
      <protection locked="0"/>
    </xf>
    <xf numFmtId="0" fontId="8" fillId="4" borderId="16" xfId="3" applyFont="1" applyFill="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2" fillId="0" borderId="1" xfId="3"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43" fontId="2" fillId="0" borderId="0" xfId="1" applyFont="1" applyAlignment="1" applyProtection="1">
      <alignment horizontal="center" vertical="center" wrapText="1"/>
      <protection locked="0"/>
    </xf>
    <xf numFmtId="43" fontId="3" fillId="0" borderId="0" xfId="1" applyFont="1" applyFill="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43" fontId="12" fillId="0" borderId="0" xfId="1" applyFont="1" applyFill="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7" fillId="9" borderId="8" xfId="3" applyFont="1" applyFill="1" applyBorder="1" applyAlignment="1" applyProtection="1">
      <alignment horizontal="center" vertical="center" wrapText="1"/>
      <protection locked="0"/>
    </xf>
    <xf numFmtId="0" fontId="7" fillId="8" borderId="15" xfId="3" applyFont="1" applyFill="1" applyBorder="1" applyAlignment="1" applyProtection="1">
      <alignment horizontal="center" vertical="center" wrapText="1"/>
      <protection locked="0"/>
    </xf>
    <xf numFmtId="0" fontId="7" fillId="8" borderId="31" xfId="3" applyFont="1" applyFill="1" applyBorder="1" applyAlignment="1" applyProtection="1">
      <alignment horizontal="center" vertical="center" wrapText="1"/>
      <protection locked="0"/>
    </xf>
    <xf numFmtId="0" fontId="11" fillId="4" borderId="0" xfId="7" applyFont="1" applyFill="1" applyAlignment="1" applyProtection="1">
      <alignment horizontal="center" vertical="center" wrapText="1"/>
      <protection locked="0"/>
    </xf>
    <xf numFmtId="0" fontId="11" fillId="4" borderId="0" xfId="7" applyFont="1" applyFill="1" applyAlignment="1" applyProtection="1">
      <alignment horizontal="center" vertical="center" wrapText="1" readingOrder="1"/>
      <protection locked="0"/>
    </xf>
    <xf numFmtId="0" fontId="11" fillId="4" borderId="0" xfId="7" applyFont="1" applyFill="1" applyAlignment="1">
      <alignment horizontal="center" vertical="center" wrapText="1" readingOrder="1"/>
    </xf>
    <xf numFmtId="0" fontId="11" fillId="4" borderId="0" xfId="7" applyFont="1" applyFill="1" applyAlignment="1" applyProtection="1">
      <alignment horizontal="left" vertical="center" wrapText="1" readingOrder="1"/>
      <protection locked="0"/>
    </xf>
    <xf numFmtId="0" fontId="5" fillId="3" borderId="28" xfId="3" applyFont="1" applyFill="1" applyBorder="1" applyAlignment="1" applyProtection="1">
      <alignment horizontal="center" vertical="center" wrapText="1"/>
      <protection locked="0"/>
    </xf>
    <xf numFmtId="0" fontId="5" fillId="5" borderId="28" xfId="3" applyFont="1" applyFill="1" applyBorder="1" applyAlignment="1" applyProtection="1">
      <alignment horizontal="center" vertical="center" wrapText="1"/>
      <protection locked="0"/>
    </xf>
    <xf numFmtId="0" fontId="8" fillId="5" borderId="28" xfId="3" applyFont="1" applyFill="1" applyBorder="1" applyAlignment="1" applyProtection="1">
      <alignment horizontal="center" vertical="center" wrapText="1"/>
      <protection locked="0"/>
    </xf>
    <xf numFmtId="0" fontId="5" fillId="4" borderId="1" xfId="3" applyFont="1" applyFill="1" applyBorder="1" applyAlignment="1" applyProtection="1">
      <alignment horizontal="left" vertical="center" wrapText="1"/>
      <protection locked="0"/>
    </xf>
    <xf numFmtId="0" fontId="8" fillId="0" borderId="1" xfId="0" applyFont="1" applyBorder="1" applyAlignment="1" applyProtection="1">
      <alignment vertical="center" wrapText="1"/>
      <protection locked="0"/>
    </xf>
    <xf numFmtId="44" fontId="11" fillId="4" borderId="0" xfId="7" applyNumberFormat="1" applyFont="1" applyFill="1" applyAlignment="1" applyProtection="1">
      <alignment horizontal="left" vertical="center" wrapText="1" readingOrder="1"/>
      <protection locked="0"/>
    </xf>
    <xf numFmtId="0" fontId="15" fillId="4" borderId="0" xfId="7" applyFont="1" applyFill="1" applyAlignment="1" applyProtection="1">
      <alignment horizontal="left" vertical="center" wrapText="1" readingOrder="1"/>
      <protection locked="0"/>
    </xf>
    <xf numFmtId="0" fontId="11" fillId="4" borderId="0" xfId="7" applyFont="1" applyFill="1" applyAlignment="1">
      <alignment horizontal="left" vertical="center" wrapText="1" readingOrder="1"/>
    </xf>
    <xf numFmtId="0" fontId="11" fillId="4" borderId="0" xfId="7" applyFont="1" applyFill="1" applyAlignment="1">
      <alignment vertical="center" wrapText="1"/>
    </xf>
    <xf numFmtId="0" fontId="11" fillId="4" borderId="0" xfId="7" applyFont="1" applyFill="1" applyAlignment="1" applyProtection="1">
      <alignment vertical="center" wrapText="1"/>
      <protection locked="0"/>
    </xf>
    <xf numFmtId="43" fontId="5" fillId="0" borderId="1" xfId="1" applyFont="1" applyFill="1" applyBorder="1" applyAlignment="1" applyProtection="1">
      <alignment horizontal="center" vertical="center" wrapText="1"/>
      <protection locked="0"/>
    </xf>
    <xf numFmtId="43" fontId="8" fillId="0" borderId="5" xfId="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5" fillId="0" borderId="1" xfId="3"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8" fillId="4" borderId="2" xfId="3" applyFont="1" applyFill="1" applyBorder="1" applyAlignment="1" applyProtection="1">
      <alignment horizontal="center" vertical="center" wrapText="1"/>
      <protection locked="0"/>
    </xf>
    <xf numFmtId="0" fontId="8" fillId="4" borderId="1" xfId="3" applyFont="1" applyFill="1" applyBorder="1" applyAlignment="1" applyProtection="1">
      <alignment horizontal="center" vertical="center" wrapText="1"/>
      <protection locked="0"/>
    </xf>
    <xf numFmtId="0" fontId="5" fillId="0" borderId="28" xfId="3"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8" fillId="0" borderId="19" xfId="0" applyFont="1" applyBorder="1" applyAlignment="1" applyProtection="1">
      <alignment horizontal="center" vertical="center" wrapText="1"/>
      <protection locked="0"/>
    </xf>
    <xf numFmtId="9" fontId="8" fillId="0" borderId="1" xfId="0" applyNumberFormat="1" applyFont="1" applyBorder="1" applyAlignment="1" applyProtection="1">
      <alignment horizontal="center" vertical="center" wrapText="1"/>
      <protection locked="0"/>
    </xf>
    <xf numFmtId="0" fontId="8" fillId="4" borderId="2" xfId="3" applyFont="1" applyFill="1" applyBorder="1" applyAlignment="1" applyProtection="1">
      <alignment horizontal="left" vertical="center" wrapText="1"/>
      <protection locked="0"/>
    </xf>
    <xf numFmtId="0" fontId="8" fillId="4" borderId="20" xfId="3" applyFont="1" applyFill="1" applyBorder="1" applyAlignment="1" applyProtection="1">
      <alignment horizontal="center" vertical="center" wrapText="1"/>
      <protection locked="0"/>
    </xf>
    <xf numFmtId="0" fontId="8" fillId="4" borderId="17" xfId="3" applyFont="1" applyFill="1" applyBorder="1" applyAlignment="1" applyProtection="1">
      <alignment horizontal="left" vertical="center" wrapText="1"/>
      <protection locked="0"/>
    </xf>
    <xf numFmtId="0" fontId="8" fillId="4" borderId="28" xfId="3" applyFont="1" applyFill="1" applyBorder="1" applyAlignment="1" applyProtection="1">
      <alignment horizontal="center" vertical="center" wrapText="1"/>
      <protection locked="0"/>
    </xf>
    <xf numFmtId="0" fontId="5" fillId="5" borderId="1" xfId="3" applyFont="1" applyFill="1" applyBorder="1" applyAlignment="1" applyProtection="1">
      <alignment horizontal="center" vertical="center" wrapText="1"/>
      <protection locked="0"/>
    </xf>
    <xf numFmtId="0" fontId="8" fillId="4" borderId="1" xfId="3" applyFont="1" applyFill="1" applyBorder="1" applyAlignment="1" applyProtection="1">
      <alignment horizontal="left" vertical="center" wrapText="1"/>
      <protection locked="0"/>
    </xf>
    <xf numFmtId="1" fontId="8" fillId="4" borderId="2" xfId="2" applyNumberFormat="1"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8" fillId="0" borderId="10"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5" fillId="11" borderId="6" xfId="0" applyFont="1" applyFill="1" applyBorder="1" applyAlignment="1" applyProtection="1">
      <alignment horizontal="center" vertical="center" wrapText="1"/>
      <protection locked="0"/>
    </xf>
    <xf numFmtId="0" fontId="5" fillId="11" borderId="7" xfId="0" applyFont="1" applyFill="1" applyBorder="1" applyAlignment="1" applyProtection="1">
      <alignment horizontal="center" vertical="center" wrapText="1"/>
      <protection locked="0"/>
    </xf>
    <xf numFmtId="0" fontId="5" fillId="11" borderId="8" xfId="0" applyFont="1" applyFill="1" applyBorder="1" applyAlignment="1" applyProtection="1">
      <alignment horizontal="center" vertical="center" wrapText="1"/>
      <protection locked="0"/>
    </xf>
    <xf numFmtId="0" fontId="0" fillId="11" borderId="1" xfId="0"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39"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center" vertical="center"/>
    </xf>
    <xf numFmtId="0" fontId="8" fillId="0" borderId="1" xfId="0" applyFont="1" applyBorder="1" applyAlignment="1">
      <alignment vertical="center" wrapText="1"/>
    </xf>
    <xf numFmtId="0" fontId="5" fillId="0" borderId="2" xfId="0" applyFont="1" applyBorder="1" applyAlignment="1">
      <alignment horizontal="center" vertical="center"/>
    </xf>
    <xf numFmtId="0" fontId="8" fillId="0" borderId="2" xfId="0" applyFont="1" applyBorder="1" applyAlignment="1">
      <alignment vertical="center" wrapText="1"/>
    </xf>
    <xf numFmtId="0" fontId="5" fillId="11" borderId="39" xfId="0" applyFont="1" applyFill="1" applyBorder="1" applyAlignment="1" applyProtection="1">
      <alignment horizontal="center" vertical="center" wrapText="1"/>
      <protection locked="0"/>
    </xf>
    <xf numFmtId="0" fontId="5" fillId="11" borderId="1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2" fillId="11" borderId="1" xfId="3" applyFill="1" applyBorder="1" applyAlignment="1" applyProtection="1">
      <alignment horizontal="center" vertical="center" wrapText="1"/>
      <protection locked="0"/>
    </xf>
    <xf numFmtId="0" fontId="5" fillId="11" borderId="1" xfId="3" applyFont="1" applyFill="1" applyBorder="1" applyAlignment="1" applyProtection="1">
      <alignment vertical="center" wrapText="1"/>
      <protection locked="0"/>
    </xf>
    <xf numFmtId="0" fontId="5" fillId="3" borderId="1" xfId="3" applyFont="1" applyFill="1" applyBorder="1" applyAlignment="1" applyProtection="1">
      <alignment horizontal="center" vertical="center" wrapText="1"/>
      <protection locked="0"/>
    </xf>
    <xf numFmtId="0" fontId="5" fillId="3" borderId="1" xfId="3" applyFont="1" applyFill="1" applyBorder="1" applyAlignment="1" applyProtection="1">
      <alignment horizontal="left" vertical="center" wrapText="1"/>
      <protection locked="0"/>
    </xf>
    <xf numFmtId="9" fontId="8" fillId="0" borderId="1" xfId="3" applyNumberFormat="1" applyFont="1" applyBorder="1" applyAlignment="1" applyProtection="1">
      <alignment horizontal="center" vertical="center"/>
      <protection locked="0"/>
    </xf>
    <xf numFmtId="3" fontId="8" fillId="0" borderId="1" xfId="3" applyNumberFormat="1" applyFont="1" applyBorder="1" applyAlignment="1" applyProtection="1">
      <alignment horizontal="center" vertical="center"/>
      <protection locked="0"/>
    </xf>
    <xf numFmtId="9" fontId="5" fillId="0" borderId="1" xfId="3" applyNumberFormat="1" applyFont="1" applyBorder="1" applyAlignment="1" applyProtection="1">
      <alignment horizontal="center" vertical="center" wrapText="1"/>
      <protection locked="0"/>
    </xf>
    <xf numFmtId="0" fontId="5" fillId="11" borderId="1" xfId="3" applyFont="1" applyFill="1" applyBorder="1" applyAlignment="1" applyProtection="1">
      <alignment horizontal="center" vertical="center" wrapText="1"/>
      <protection locked="0"/>
    </xf>
    <xf numFmtId="0" fontId="8" fillId="11" borderId="1" xfId="3" applyFont="1" applyFill="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8" fillId="0" borderId="42" xfId="0" applyFont="1" applyBorder="1" applyAlignment="1" applyProtection="1">
      <alignment vertical="center" wrapText="1"/>
      <protection locked="0"/>
    </xf>
    <xf numFmtId="0" fontId="5" fillId="0" borderId="18" xfId="0" applyFont="1" applyBorder="1" applyAlignment="1" applyProtection="1">
      <alignment horizontal="center" vertical="center" wrapText="1"/>
      <protection locked="0"/>
    </xf>
    <xf numFmtId="0" fontId="8" fillId="0" borderId="28" xfId="0" applyFont="1" applyBorder="1" applyAlignment="1" applyProtection="1">
      <alignment vertical="center" wrapText="1"/>
      <protection locked="0"/>
    </xf>
    <xf numFmtId="0" fontId="8" fillId="0" borderId="2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8" fillId="0" borderId="1" xfId="3" applyFont="1" applyBorder="1" applyAlignment="1" applyProtection="1">
      <alignment horizontal="left" vertical="center" wrapText="1"/>
      <protection locked="0"/>
    </xf>
    <xf numFmtId="0" fontId="8" fillId="11" borderId="7" xfId="0" applyFont="1" applyFill="1" applyBorder="1" applyAlignment="1" applyProtection="1">
      <alignment horizontal="center" vertical="center" wrapText="1"/>
      <protection locked="0"/>
    </xf>
    <xf numFmtId="0" fontId="8" fillId="11" borderId="5"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1" fillId="0" borderId="1" xfId="6" applyBorder="1" applyAlignment="1">
      <alignment horizontal="center" vertical="center"/>
    </xf>
    <xf numFmtId="9" fontId="5" fillId="0" borderId="1" xfId="0" applyNumberFormat="1" applyFont="1" applyBorder="1" applyAlignment="1" applyProtection="1">
      <alignment horizontal="center" vertical="center" wrapText="1"/>
      <protection locked="0"/>
    </xf>
    <xf numFmtId="0" fontId="8" fillId="0" borderId="1" xfId="3" applyFont="1" applyBorder="1" applyAlignment="1" applyProtection="1">
      <alignment horizontal="center" vertical="center" wrapText="1"/>
      <protection locked="0"/>
    </xf>
    <xf numFmtId="0" fontId="8" fillId="0" borderId="2" xfId="3" applyFont="1" applyBorder="1" applyAlignment="1" applyProtection="1">
      <alignment horizontal="center" vertical="center" wrapText="1"/>
      <protection locked="0"/>
    </xf>
    <xf numFmtId="0" fontId="8" fillId="0" borderId="19" xfId="0" applyFont="1" applyBorder="1" applyAlignment="1" applyProtection="1">
      <alignment horizontal="left" vertical="center" wrapText="1"/>
      <protection locked="0"/>
    </xf>
    <xf numFmtId="0" fontId="8" fillId="11" borderId="1" xfId="0" applyFont="1" applyFill="1" applyBorder="1" applyAlignment="1" applyProtection="1">
      <alignment horizontal="center" vertical="center" wrapText="1"/>
      <protection locked="0"/>
    </xf>
    <xf numFmtId="43" fontId="5" fillId="0" borderId="1" xfId="1" applyFont="1" applyFill="1" applyBorder="1" applyAlignment="1" applyProtection="1">
      <alignment vertical="center" wrapText="1"/>
      <protection locked="0"/>
    </xf>
    <xf numFmtId="0" fontId="5" fillId="0" borderId="1" xfId="3" applyFont="1" applyBorder="1" applyAlignment="1" applyProtection="1">
      <alignment horizontal="center" vertical="center"/>
      <protection locked="0"/>
    </xf>
    <xf numFmtId="0" fontId="2" fillId="0" borderId="1" xfId="3" applyBorder="1" applyAlignment="1" applyProtection="1">
      <alignment horizontal="center" vertical="center"/>
      <protection locked="0"/>
    </xf>
    <xf numFmtId="0" fontId="2" fillId="0" borderId="1" xfId="3" applyBorder="1" applyAlignment="1" applyProtection="1">
      <alignment horizontal="left" vertical="center" wrapText="1"/>
      <protection locked="0"/>
    </xf>
    <xf numFmtId="0" fontId="2" fillId="0" borderId="1" xfId="3" applyBorder="1" applyAlignment="1" applyProtection="1">
      <alignment vertical="center" wrapText="1"/>
      <protection locked="0"/>
    </xf>
    <xf numFmtId="0" fontId="5" fillId="0" borderId="1" xfId="3" applyFont="1" applyBorder="1" applyAlignment="1" applyProtection="1">
      <alignment horizontal="justify" vertical="top" wrapText="1"/>
      <protection locked="0"/>
    </xf>
    <xf numFmtId="0" fontId="2" fillId="0" borderId="1" xfId="1" applyNumberFormat="1" applyFont="1" applyFill="1" applyBorder="1" applyAlignment="1" applyProtection="1">
      <alignment horizontal="center" vertical="center"/>
      <protection locked="0"/>
    </xf>
    <xf numFmtId="43" fontId="2" fillId="0" borderId="1" xfId="1" applyFont="1" applyFill="1" applyBorder="1" applyAlignment="1" applyProtection="1">
      <alignment horizontal="center" vertical="center"/>
      <protection locked="0"/>
    </xf>
    <xf numFmtId="0" fontId="2" fillId="11" borderId="1" xfId="3" applyFill="1" applyBorder="1" applyAlignment="1" applyProtection="1">
      <alignment horizontal="center" vertical="center"/>
      <protection locked="0"/>
    </xf>
    <xf numFmtId="0" fontId="5" fillId="0" borderId="1" xfId="3" applyFont="1" applyBorder="1" applyAlignment="1" applyProtection="1">
      <alignment horizontal="justify" vertical="center" wrapText="1"/>
      <protection locked="0"/>
    </xf>
    <xf numFmtId="0" fontId="2" fillId="0" borderId="2" xfId="3" applyBorder="1" applyAlignment="1" applyProtection="1">
      <alignment horizontal="center" vertical="center" wrapText="1"/>
      <protection locked="0"/>
    </xf>
    <xf numFmtId="9" fontId="2" fillId="0" borderId="1" xfId="2" applyFont="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11" borderId="25" xfId="0" applyFont="1" applyFill="1" applyBorder="1" applyAlignment="1" applyProtection="1">
      <alignment horizontal="center" vertical="center" wrapText="1"/>
      <protection locked="0"/>
    </xf>
    <xf numFmtId="0" fontId="8" fillId="0" borderId="2" xfId="0" applyFont="1" applyBorder="1" applyAlignment="1" applyProtection="1">
      <alignment vertical="center" wrapText="1"/>
      <protection locked="0"/>
    </xf>
    <xf numFmtId="0" fontId="5" fillId="4" borderId="1" xfId="0" applyFont="1" applyFill="1" applyBorder="1" applyAlignment="1" applyProtection="1">
      <alignment horizontal="center" vertical="center" wrapText="1"/>
      <protection locked="0"/>
    </xf>
    <xf numFmtId="0" fontId="16" fillId="0" borderId="1" xfId="6" applyFont="1" applyBorder="1" applyAlignment="1">
      <alignment horizontal="center" vertical="center"/>
    </xf>
    <xf numFmtId="0" fontId="1" fillId="11" borderId="1" xfId="6" applyFill="1" applyBorder="1" applyAlignment="1">
      <alignment horizontal="center" vertical="center"/>
    </xf>
    <xf numFmtId="0" fontId="22" fillId="11" borderId="1" xfId="0" applyFont="1" applyFill="1" applyBorder="1" applyAlignment="1" applyProtection="1">
      <alignment horizontal="center" vertical="center" wrapText="1"/>
      <protection locked="0"/>
    </xf>
    <xf numFmtId="0" fontId="21" fillId="0" borderId="1" xfId="6" applyFont="1" applyBorder="1" applyAlignment="1">
      <alignment horizontal="center" vertical="center"/>
    </xf>
    <xf numFmtId="0" fontId="5" fillId="0" borderId="2" xfId="0" applyFont="1" applyBorder="1" applyAlignment="1" applyProtection="1">
      <alignment vertical="center" wrapText="1"/>
      <protection locked="0"/>
    </xf>
    <xf numFmtId="9" fontId="5" fillId="0" borderId="2" xfId="0" applyNumberFormat="1" applyFont="1" applyBorder="1" applyAlignment="1" applyProtection="1">
      <alignment horizontal="center" vertical="center" wrapText="1"/>
      <protection locked="0"/>
    </xf>
    <xf numFmtId="9" fontId="2" fillId="0" borderId="2" xfId="0" applyNumberFormat="1" applyFont="1" applyBorder="1" applyAlignment="1" applyProtection="1">
      <alignment horizontal="center" vertical="center" wrapText="1"/>
      <protection locked="0"/>
    </xf>
    <xf numFmtId="9" fontId="2" fillId="0" borderId="19" xfId="0" applyNumberFormat="1" applyFont="1" applyBorder="1" applyAlignment="1" applyProtection="1">
      <alignment horizontal="center" vertical="center" wrapText="1"/>
      <protection locked="0"/>
    </xf>
    <xf numFmtId="9" fontId="5" fillId="0" borderId="1" xfId="2" applyFont="1" applyFill="1" applyBorder="1" applyAlignment="1" applyProtection="1">
      <alignment horizontal="center" vertical="center" wrapText="1"/>
      <protection locked="0"/>
    </xf>
    <xf numFmtId="0" fontId="4" fillId="0" borderId="1" xfId="7" applyFont="1" applyBorder="1" applyAlignment="1" applyProtection="1">
      <alignment horizontal="center" vertical="center" wrapText="1" readingOrder="1"/>
      <protection locked="0"/>
    </xf>
    <xf numFmtId="0" fontId="8" fillId="0" borderId="1" xfId="1" applyNumberFormat="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horizontal="center" vertical="center" wrapText="1"/>
      <protection locked="0"/>
    </xf>
    <xf numFmtId="0" fontId="2" fillId="11" borderId="1" xfId="0" applyFont="1" applyFill="1" applyBorder="1" applyAlignment="1" applyProtection="1">
      <alignment horizontal="center" vertical="center"/>
      <protection locked="0"/>
    </xf>
    <xf numFmtId="0" fontId="5" fillId="1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1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5" fillId="2" borderId="7" xfId="0" applyFont="1" applyFill="1" applyBorder="1" applyAlignment="1">
      <alignment vertical="center" wrapText="1"/>
    </xf>
    <xf numFmtId="0" fontId="25" fillId="2" borderId="8" xfId="0" applyFont="1" applyFill="1" applyBorder="1" applyAlignment="1">
      <alignment horizontal="left" vertical="center" wrapText="1"/>
    </xf>
    <xf numFmtId="0" fontId="5" fillId="0" borderId="7" xfId="0" applyFont="1" applyBorder="1" applyAlignment="1">
      <alignment horizontal="center" vertical="center" wrapText="1"/>
    </xf>
    <xf numFmtId="0" fontId="25" fillId="2" borderId="8"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25" fillId="2" borderId="7" xfId="0" applyFont="1" applyFill="1" applyBorder="1" applyAlignment="1">
      <alignment horizontal="left" vertical="center" wrapText="1"/>
    </xf>
    <xf numFmtId="0" fontId="25" fillId="2" borderId="7" xfId="0" applyFont="1" applyFill="1" applyBorder="1" applyAlignment="1">
      <alignment horizontal="left" vertical="top" wrapText="1"/>
    </xf>
    <xf numFmtId="0" fontId="25" fillId="2" borderId="7"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13" fillId="2" borderId="7" xfId="0" applyFont="1" applyFill="1" applyBorder="1" applyAlignment="1">
      <alignment horizontal="center" vertical="center" wrapText="1"/>
    </xf>
    <xf numFmtId="0" fontId="13" fillId="2" borderId="7" xfId="0" applyFont="1" applyFill="1" applyBorder="1" applyAlignment="1">
      <alignment horizontal="center" vertical="center"/>
    </xf>
    <xf numFmtId="0" fontId="7" fillId="1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19" xfId="3"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9" fontId="5" fillId="3" borderId="1" xfId="3" applyNumberFormat="1" applyFont="1" applyFill="1" applyBorder="1" applyAlignment="1" applyProtection="1">
      <alignment horizontal="center" vertical="center" wrapText="1"/>
      <protection locked="0"/>
    </xf>
    <xf numFmtId="0" fontId="5" fillId="3" borderId="20" xfId="3" applyFont="1" applyFill="1" applyBorder="1" applyAlignment="1" applyProtection="1">
      <alignment horizontal="center" vertical="center" wrapText="1"/>
      <protection locked="0"/>
    </xf>
    <xf numFmtId="0" fontId="5" fillId="3" borderId="22" xfId="3" applyFont="1" applyFill="1" applyBorder="1" applyAlignment="1" applyProtection="1">
      <alignment horizontal="center" vertical="center" wrapText="1"/>
      <protection locked="0"/>
    </xf>
    <xf numFmtId="17" fontId="5" fillId="0" borderId="7" xfId="0" applyNumberFormat="1" applyFont="1" applyBorder="1" applyAlignment="1" applyProtection="1">
      <alignment horizontal="center" vertical="center" wrapText="1"/>
      <protection locked="0"/>
    </xf>
    <xf numFmtId="0" fontId="5" fillId="11" borderId="19" xfId="3" applyFont="1" applyFill="1" applyBorder="1" applyAlignment="1" applyProtection="1">
      <alignment horizontal="center" vertical="center" wrapText="1"/>
      <protection locked="0"/>
    </xf>
    <xf numFmtId="0" fontId="5" fillId="0" borderId="11"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0" xfId="3" applyFont="1" applyBorder="1" applyAlignment="1" applyProtection="1">
      <alignment horizontal="left" vertical="center" wrapText="1"/>
      <protection locked="0"/>
    </xf>
    <xf numFmtId="0" fontId="5" fillId="0" borderId="24" xfId="3" applyFont="1" applyBorder="1" applyAlignment="1" applyProtection="1">
      <alignment horizontal="left" vertical="center" wrapText="1"/>
      <protection locked="0"/>
    </xf>
    <xf numFmtId="17" fontId="5" fillId="11" borderId="1" xfId="3" applyNumberFormat="1" applyFont="1" applyFill="1" applyBorder="1" applyAlignment="1" applyProtection="1">
      <alignment horizontal="center" vertical="center" wrapText="1"/>
      <protection locked="0"/>
    </xf>
    <xf numFmtId="0" fontId="8" fillId="0" borderId="16" xfId="3" applyFont="1" applyBorder="1" applyAlignment="1" applyProtection="1">
      <alignment horizontal="left" vertical="center" wrapText="1"/>
      <protection locked="0"/>
    </xf>
    <xf numFmtId="9" fontId="5" fillId="3" borderId="1"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0" fontId="8" fillId="4" borderId="21" xfId="3" applyFont="1" applyFill="1" applyBorder="1" applyAlignment="1" applyProtection="1">
      <alignment horizontal="center" vertical="center" wrapText="1"/>
      <protection locked="0"/>
    </xf>
    <xf numFmtId="9" fontId="8" fillId="4" borderId="1" xfId="2"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5" fillId="0" borderId="16" xfId="3" applyFont="1" applyBorder="1" applyAlignment="1" applyProtection="1">
      <alignment horizontal="center" vertical="center" wrapText="1"/>
      <protection locked="0"/>
    </xf>
    <xf numFmtId="0" fontId="8" fillId="4" borderId="17" xfId="3" applyFont="1" applyFill="1" applyBorder="1" applyAlignment="1" applyProtection="1">
      <alignment vertical="center" wrapText="1"/>
      <protection locked="0"/>
    </xf>
    <xf numFmtId="0" fontId="2" fillId="0" borderId="1" xfId="0" applyFont="1" applyBorder="1" applyAlignment="1">
      <alignment horizontal="center" vertical="center"/>
    </xf>
    <xf numFmtId="0" fontId="2" fillId="0" borderId="16"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horizontal="center" vertical="center" wrapText="1"/>
    </xf>
    <xf numFmtId="0" fontId="9" fillId="11" borderId="1" xfId="0" applyFont="1" applyFill="1" applyBorder="1" applyAlignment="1">
      <alignment horizontal="center" vertical="center" wrapText="1"/>
    </xf>
    <xf numFmtId="0" fontId="5" fillId="15" borderId="1" xfId="3"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8" fillId="0" borderId="7" xfId="0" applyFont="1" applyBorder="1" applyAlignment="1" applyProtection="1">
      <alignment horizontal="center" vertical="center" wrapText="1"/>
      <protection locked="0"/>
    </xf>
    <xf numFmtId="0" fontId="2" fillId="11" borderId="2" xfId="3" applyFill="1" applyBorder="1" applyAlignment="1" applyProtection="1">
      <alignment horizontal="center" vertical="center" wrapText="1"/>
      <protection locked="0"/>
    </xf>
    <xf numFmtId="0" fontId="26" fillId="11" borderId="1" xfId="0" applyFont="1" applyFill="1" applyBorder="1" applyAlignment="1" applyProtection="1">
      <alignment horizontal="center" vertical="center" wrapText="1"/>
      <protection locked="0"/>
    </xf>
    <xf numFmtId="0" fontId="2" fillId="0" borderId="22" xfId="3"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14" borderId="1" xfId="0" applyFont="1" applyFill="1" applyBorder="1" applyAlignment="1">
      <alignment horizontal="center" vertical="center" wrapText="1"/>
    </xf>
    <xf numFmtId="0" fontId="11" fillId="4" borderId="0" xfId="7" applyFont="1" applyFill="1" applyAlignment="1" applyProtection="1">
      <alignment horizontal="left" vertical="center" wrapText="1"/>
      <protection locked="0"/>
    </xf>
    <xf numFmtId="0" fontId="11" fillId="4" borderId="0" xfId="0" applyFont="1" applyFill="1" applyAlignment="1" applyProtection="1">
      <alignment horizontal="center" vertical="center" wrapText="1" readingOrder="1"/>
      <protection locked="0"/>
    </xf>
    <xf numFmtId="43" fontId="0" fillId="0" borderId="0" xfId="0" applyNumberFormat="1"/>
    <xf numFmtId="0" fontId="5" fillId="0" borderId="2" xfId="3" applyFont="1" applyBorder="1" applyAlignment="1" applyProtection="1">
      <alignment horizontal="center" vertical="center" wrapText="1"/>
      <protection locked="0"/>
    </xf>
    <xf numFmtId="0" fontId="27" fillId="16" borderId="7" xfId="0" applyFont="1" applyFill="1" applyBorder="1" applyAlignment="1">
      <alignment horizontal="center" vertical="center" wrapText="1"/>
    </xf>
    <xf numFmtId="0" fontId="27" fillId="0" borderId="7"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28" fillId="0" borderId="0" xfId="0" applyFont="1"/>
    <xf numFmtId="0" fontId="5" fillId="0" borderId="1" xfId="3" applyFont="1" applyBorder="1" applyAlignment="1" applyProtection="1">
      <alignment vertical="center"/>
      <protection locked="0"/>
    </xf>
    <xf numFmtId="0" fontId="5" fillId="11" borderId="1" xfId="3" applyFont="1" applyFill="1" applyBorder="1" applyAlignment="1" applyProtection="1">
      <alignment vertical="center"/>
      <protection locked="0"/>
    </xf>
    <xf numFmtId="0" fontId="5" fillId="11" borderId="1" xfId="0" applyFont="1" applyFill="1" applyBorder="1" applyAlignment="1">
      <alignment horizontal="center" vertical="center" wrapText="1"/>
    </xf>
    <xf numFmtId="0" fontId="11" fillId="4" borderId="0" xfId="0" applyFont="1" applyFill="1" applyAlignment="1" applyProtection="1">
      <alignment horizontal="left" vertical="center" wrapText="1" readingOrder="1"/>
      <protection locked="0"/>
    </xf>
    <xf numFmtId="0" fontId="11" fillId="4" borderId="0" xfId="0" applyFont="1" applyFill="1" applyAlignment="1">
      <alignment vertical="center" wrapText="1"/>
    </xf>
    <xf numFmtId="0" fontId="11" fillId="4" borderId="0" xfId="0" applyFont="1" applyFill="1" applyAlignment="1" applyProtection="1">
      <alignment vertical="center" wrapText="1"/>
      <protection locked="0"/>
    </xf>
    <xf numFmtId="0" fontId="11" fillId="4" borderId="0" xfId="0" applyFont="1" applyFill="1" applyAlignment="1">
      <alignment horizontal="center" vertical="center" wrapText="1" readingOrder="1"/>
    </xf>
    <xf numFmtId="44" fontId="11" fillId="4" borderId="0" xfId="0" applyNumberFormat="1" applyFont="1" applyFill="1" applyAlignment="1" applyProtection="1">
      <alignment horizontal="left" vertical="center" wrapText="1" readingOrder="1"/>
      <protection locked="0"/>
    </xf>
    <xf numFmtId="0" fontId="8" fillId="0" borderId="0" xfId="3" applyFont="1" applyAlignment="1" applyProtection="1">
      <alignment horizontal="left" vertical="center" wrapText="1"/>
      <protection locked="0"/>
    </xf>
    <xf numFmtId="0" fontId="29" fillId="11" borderId="1" xfId="3" applyFont="1" applyFill="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4" fillId="0" borderId="0" xfId="0" applyFont="1" applyAlignment="1">
      <alignment wrapText="1"/>
    </xf>
    <xf numFmtId="0" fontId="24" fillId="0" borderId="0" xfId="0" applyFont="1" applyAlignment="1" applyProtection="1">
      <alignment wrapText="1"/>
      <protection locked="0"/>
    </xf>
    <xf numFmtId="0" fontId="8" fillId="0" borderId="16" xfId="0" applyFont="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5" fillId="11" borderId="5"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2" fillId="0" borderId="19" xfId="3" applyBorder="1" applyAlignment="1" applyProtection="1">
      <alignment horizontal="center" vertical="center" wrapText="1"/>
      <protection locked="0"/>
    </xf>
    <xf numFmtId="0" fontId="2" fillId="0" borderId="26" xfId="3" applyBorder="1" applyAlignment="1" applyProtection="1">
      <alignment horizontal="left" vertical="center" wrapText="1"/>
      <protection locked="0"/>
    </xf>
    <xf numFmtId="0" fontId="2" fillId="0" borderId="25" xfId="3" applyBorder="1" applyAlignment="1" applyProtection="1">
      <alignment horizontal="left" vertical="center" wrapText="1"/>
      <protection locked="0"/>
    </xf>
    <xf numFmtId="0" fontId="2" fillId="11" borderId="17" xfId="3" applyFill="1" applyBorder="1" applyAlignment="1" applyProtection="1">
      <alignment horizontal="center" vertical="center" wrapText="1"/>
      <protection locked="0"/>
    </xf>
    <xf numFmtId="0" fontId="30" fillId="0" borderId="0" xfId="0" applyFont="1" applyAlignment="1" applyProtection="1">
      <alignment horizontal="center" vertical="center" wrapText="1" readingOrder="1"/>
      <protection locked="0"/>
    </xf>
    <xf numFmtId="0" fontId="30" fillId="0" borderId="0" xfId="0" applyFont="1" applyAlignment="1">
      <alignment horizontal="center" vertical="center" wrapText="1" readingOrder="1"/>
    </xf>
    <xf numFmtId="0" fontId="30" fillId="0" borderId="0" xfId="0" applyFont="1" applyAlignment="1" applyProtection="1">
      <alignment horizontal="left" vertical="center" wrapText="1" readingOrder="1"/>
      <protection locked="0"/>
    </xf>
    <xf numFmtId="0" fontId="30" fillId="0" borderId="0" xfId="0" applyFont="1" applyAlignment="1">
      <alignment horizontal="left" vertical="center" wrapText="1" readingOrder="1"/>
    </xf>
    <xf numFmtId="0" fontId="12" fillId="0" borderId="0" xfId="0" applyFont="1" applyAlignment="1" applyProtection="1">
      <alignment vertical="top" wrapText="1" readingOrder="1"/>
      <protection locked="0"/>
    </xf>
    <xf numFmtId="0" fontId="24" fillId="0" borderId="0" xfId="0" applyFont="1" applyAlignment="1" applyProtection="1">
      <alignment horizontal="left" wrapText="1"/>
      <protection locked="0"/>
    </xf>
    <xf numFmtId="0" fontId="24" fillId="0" borderId="0" xfId="0" applyFont="1" applyAlignment="1">
      <alignment horizontal="left" wrapText="1"/>
    </xf>
    <xf numFmtId="0" fontId="12" fillId="0" borderId="0" xfId="0" applyFont="1" applyAlignment="1" applyProtection="1">
      <alignment horizontal="center" vertical="top" readingOrder="1"/>
      <protection locked="0"/>
    </xf>
    <xf numFmtId="0" fontId="12" fillId="6" borderId="8" xfId="3" applyFont="1" applyFill="1" applyBorder="1" applyAlignment="1" applyProtection="1">
      <alignment vertical="center" wrapText="1"/>
      <protection locked="0"/>
    </xf>
    <xf numFmtId="0" fontId="12" fillId="6" borderId="8" xfId="3" applyFont="1" applyFill="1" applyBorder="1" applyAlignment="1">
      <alignment vertical="center" wrapText="1"/>
    </xf>
    <xf numFmtId="0" fontId="12" fillId="6" borderId="8" xfId="3" applyFont="1" applyFill="1" applyBorder="1" applyAlignment="1" applyProtection="1">
      <alignment horizontal="left" vertical="center" wrapText="1"/>
      <protection locked="0"/>
    </xf>
    <xf numFmtId="0" fontId="8" fillId="4" borderId="0" xfId="3" applyFont="1" applyFill="1" applyAlignment="1" applyProtection="1">
      <alignment horizontal="left" vertical="center" wrapText="1"/>
      <protection locked="0"/>
    </xf>
    <xf numFmtId="0" fontId="24" fillId="0" borderId="0" xfId="0" applyFont="1"/>
    <xf numFmtId="0" fontId="11" fillId="4" borderId="0" xfId="0" applyFont="1" applyFill="1" applyAlignment="1" applyProtection="1">
      <alignment horizontal="center" vertical="center" wrapText="1"/>
      <protection locked="0"/>
    </xf>
    <xf numFmtId="0" fontId="5" fillId="5" borderId="2" xfId="3" applyFont="1" applyFill="1" applyBorder="1" applyAlignment="1" applyProtection="1">
      <alignment horizontal="center" vertical="center" wrapText="1"/>
      <protection locked="0"/>
    </xf>
    <xf numFmtId="0" fontId="5" fillId="5" borderId="19" xfId="3" applyFont="1" applyFill="1" applyBorder="1" applyAlignment="1" applyProtection="1">
      <alignment horizontal="center" vertical="center" wrapText="1"/>
      <protection locked="0"/>
    </xf>
    <xf numFmtId="43" fontId="30" fillId="0" borderId="0" xfId="1" applyFont="1" applyAlignment="1" applyProtection="1">
      <alignment horizontal="left" vertical="center" wrapText="1" readingOrder="1"/>
    </xf>
    <xf numFmtId="43" fontId="24" fillId="0" borderId="0" xfId="1" applyFont="1" applyAlignment="1" applyProtection="1">
      <alignment horizontal="left" wrapText="1"/>
    </xf>
    <xf numFmtId="43" fontId="12" fillId="6" borderId="8" xfId="1" applyFont="1" applyFill="1" applyBorder="1" applyAlignment="1" applyProtection="1">
      <alignment horizontal="left" vertical="center" wrapText="1"/>
    </xf>
    <xf numFmtId="43" fontId="11" fillId="4" borderId="0" xfId="1" applyFont="1" applyFill="1" applyAlignment="1" applyProtection="1">
      <alignment horizontal="left" vertical="center" wrapText="1" readingOrder="1"/>
    </xf>
    <xf numFmtId="0" fontId="5" fillId="4" borderId="2" xfId="3" applyFont="1" applyFill="1" applyBorder="1" applyAlignment="1" applyProtection="1">
      <alignment horizontal="center" vertical="center" wrapText="1"/>
      <protection locked="0"/>
    </xf>
    <xf numFmtId="0" fontId="5" fillId="4" borderId="26" xfId="3" applyFont="1" applyFill="1" applyBorder="1" applyAlignment="1" applyProtection="1">
      <alignment horizontal="left" vertical="center" wrapText="1"/>
      <protection locked="0"/>
    </xf>
    <xf numFmtId="0" fontId="5" fillId="15" borderId="2" xfId="3" applyFont="1" applyFill="1" applyBorder="1" applyAlignment="1" applyProtection="1">
      <alignment horizontal="center" vertical="center" wrapText="1"/>
      <protection locked="0"/>
    </xf>
    <xf numFmtId="0" fontId="5" fillId="4" borderId="25" xfId="3" applyFont="1" applyFill="1" applyBorder="1" applyAlignment="1" applyProtection="1">
      <alignment horizontal="left" vertical="center" wrapText="1"/>
      <protection locked="0"/>
    </xf>
    <xf numFmtId="0" fontId="5" fillId="15" borderId="19" xfId="3" applyFont="1" applyFill="1" applyBorder="1" applyAlignment="1" applyProtection="1">
      <alignment horizontal="center" vertical="center" wrapText="1"/>
      <protection locked="0"/>
    </xf>
    <xf numFmtId="0" fontId="2" fillId="17" borderId="1" xfId="3" applyFill="1" applyBorder="1" applyAlignment="1" applyProtection="1">
      <alignment horizontal="center" vertical="center" wrapText="1"/>
      <protection locked="0"/>
    </xf>
    <xf numFmtId="43" fontId="11" fillId="4" borderId="0" xfId="1" applyFont="1" applyFill="1" applyAlignment="1" applyProtection="1">
      <alignment horizontal="left" vertical="center" wrapText="1" readingOrder="1"/>
      <protection locked="0"/>
    </xf>
    <xf numFmtId="0" fontId="31" fillId="4" borderId="0" xfId="7" applyFont="1" applyFill="1" applyAlignment="1" applyProtection="1">
      <alignment horizontal="center" vertical="center" wrapText="1"/>
      <protection locked="0"/>
    </xf>
    <xf numFmtId="0" fontId="31" fillId="4" borderId="0" xfId="0" applyFont="1" applyFill="1" applyAlignment="1" applyProtection="1">
      <alignment horizontal="left" vertical="center" wrapText="1" readingOrder="1"/>
      <protection locked="0"/>
    </xf>
    <xf numFmtId="0" fontId="31" fillId="4" borderId="0" xfId="7" applyFont="1" applyFill="1" applyAlignment="1">
      <alignment horizontal="left" vertical="center" wrapText="1" readingOrder="1"/>
    </xf>
    <xf numFmtId="0" fontId="31" fillId="4" borderId="0" xfId="0" applyFont="1" applyFill="1" applyAlignment="1">
      <alignment vertical="center" wrapText="1"/>
    </xf>
    <xf numFmtId="0" fontId="31" fillId="4" borderId="0" xfId="7" applyFont="1" applyFill="1" applyAlignment="1" applyProtection="1">
      <alignment horizontal="left" vertical="center" wrapText="1"/>
      <protection locked="0"/>
    </xf>
    <xf numFmtId="0" fontId="31" fillId="4" borderId="0" xfId="0" applyFont="1" applyFill="1" applyAlignment="1" applyProtection="1">
      <alignment vertical="center" wrapText="1"/>
      <protection locked="0"/>
    </xf>
    <xf numFmtId="0" fontId="31" fillId="4" borderId="0" xfId="0" applyFont="1" applyFill="1" applyAlignment="1" applyProtection="1">
      <alignment horizontal="center" vertical="center" wrapText="1" readingOrder="1"/>
      <protection locked="0"/>
    </xf>
    <xf numFmtId="0" fontId="31" fillId="4" borderId="0" xfId="7" applyFont="1" applyFill="1" applyAlignment="1" applyProtection="1">
      <alignment horizontal="center" vertical="center" wrapText="1" readingOrder="1"/>
      <protection locked="0"/>
    </xf>
    <xf numFmtId="0" fontId="31" fillId="4" borderId="0" xfId="7" applyFont="1" applyFill="1" applyAlignment="1" applyProtection="1">
      <alignment horizontal="left" vertical="center" wrapText="1" readingOrder="1"/>
      <protection locked="0"/>
    </xf>
    <xf numFmtId="0" fontId="31" fillId="4" borderId="0" xfId="0" applyFont="1" applyFill="1" applyAlignment="1">
      <alignment horizontal="center" vertical="center" wrapText="1" readingOrder="1"/>
    </xf>
    <xf numFmtId="0" fontId="31" fillId="4" borderId="0" xfId="7" applyFont="1" applyFill="1" applyAlignment="1">
      <alignment horizontal="center" vertical="center" wrapText="1" readingOrder="1"/>
    </xf>
    <xf numFmtId="44" fontId="31" fillId="4" borderId="0" xfId="0" applyNumberFormat="1" applyFont="1" applyFill="1" applyAlignment="1" applyProtection="1">
      <alignment horizontal="left" vertical="center" wrapText="1" readingOrder="1"/>
      <protection locked="0"/>
    </xf>
    <xf numFmtId="43" fontId="31" fillId="4" borderId="0" xfId="1" applyFont="1" applyFill="1" applyAlignment="1" applyProtection="1">
      <alignment horizontal="left" vertical="center" wrapText="1" readingOrder="1"/>
    </xf>
    <xf numFmtId="0" fontId="11" fillId="4" borderId="0" xfId="0" applyFont="1" applyFill="1" applyAlignment="1">
      <alignment horizontal="left" vertical="center" wrapText="1" readingOrder="1"/>
    </xf>
    <xf numFmtId="43" fontId="11" fillId="4" borderId="0" xfId="0" applyNumberFormat="1" applyFont="1" applyFill="1" applyAlignment="1">
      <alignment horizontal="left" vertical="center" wrapText="1" readingOrder="1"/>
    </xf>
    <xf numFmtId="0" fontId="11" fillId="4" borderId="0" xfId="0" applyFont="1" applyFill="1" applyAlignment="1" applyProtection="1">
      <alignment horizontal="center" vertical="center" readingOrder="1"/>
      <protection locked="0"/>
    </xf>
    <xf numFmtId="0" fontId="32" fillId="4" borderId="0" xfId="0" applyFont="1" applyFill="1" applyAlignment="1">
      <alignment horizontal="center" vertical="center" wrapText="1" readingOrder="1"/>
    </xf>
    <xf numFmtId="0" fontId="32" fillId="4" borderId="0" xfId="7" applyFont="1" applyFill="1" applyAlignment="1">
      <alignment horizontal="center" vertical="center" wrapText="1" readingOrder="1"/>
    </xf>
    <xf numFmtId="0" fontId="11" fillId="4" borderId="0" xfId="3" applyFont="1" applyFill="1" applyAlignment="1" applyProtection="1">
      <alignment horizontal="center" vertical="center" wrapText="1"/>
      <protection locked="0"/>
    </xf>
    <xf numFmtId="0" fontId="11" fillId="4" borderId="0" xfId="3" applyFont="1" applyFill="1" applyAlignment="1" applyProtection="1">
      <alignment horizontal="left" vertical="center" wrapText="1" readingOrder="1"/>
      <protection locked="0"/>
    </xf>
    <xf numFmtId="0" fontId="11" fillId="4" borderId="0" xfId="3" applyFont="1" applyFill="1" applyAlignment="1">
      <alignment vertical="center" wrapText="1"/>
    </xf>
    <xf numFmtId="0" fontId="11" fillId="4" borderId="0" xfId="3" applyFont="1" applyFill="1" applyAlignment="1" applyProtection="1">
      <alignment vertical="center" wrapText="1"/>
      <protection locked="0"/>
    </xf>
    <xf numFmtId="0" fontId="11" fillId="4" borderId="0" xfId="3" applyFont="1" applyFill="1" applyAlignment="1" applyProtection="1">
      <alignment horizontal="center" vertical="center" wrapText="1" readingOrder="1"/>
      <protection locked="0"/>
    </xf>
    <xf numFmtId="0" fontId="11" fillId="4" borderId="0" xfId="3" applyFont="1" applyFill="1" applyAlignment="1">
      <alignment horizontal="center" vertical="center" wrapText="1" readingOrder="1"/>
    </xf>
    <xf numFmtId="44" fontId="11" fillId="4" borderId="0" xfId="3" applyNumberFormat="1" applyFont="1" applyFill="1" applyAlignment="1" applyProtection="1">
      <alignment horizontal="left" vertical="center" wrapText="1" readingOrder="1"/>
      <protection locked="0"/>
    </xf>
    <xf numFmtId="43" fontId="11" fillId="4" borderId="0" xfId="1" applyFont="1" applyFill="1" applyBorder="1" applyAlignment="1" applyProtection="1">
      <alignment horizontal="left" vertical="center" wrapText="1" readingOrder="1"/>
    </xf>
    <xf numFmtId="0" fontId="33" fillId="0" borderId="0" xfId="0" applyFont="1" applyAlignment="1" applyProtection="1">
      <alignment horizontal="center" vertical="center" wrapText="1" readingOrder="1"/>
      <protection locked="0"/>
    </xf>
    <xf numFmtId="0" fontId="8" fillId="0" borderId="1" xfId="3" applyFont="1" applyBorder="1" applyAlignment="1">
      <alignment vertical="center" wrapText="1"/>
    </xf>
    <xf numFmtId="0" fontId="5" fillId="0" borderId="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 fillId="0" borderId="1" xfId="3" applyBorder="1" applyAlignment="1" applyProtection="1">
      <alignment horizontal="center" vertical="center" wrapText="1"/>
      <protection locked="0"/>
    </xf>
    <xf numFmtId="0" fontId="2" fillId="0" borderId="2" xfId="3" applyBorder="1" applyAlignment="1" applyProtection="1">
      <alignment horizontal="center" vertical="center" wrapText="1"/>
      <protection locked="0"/>
    </xf>
    <xf numFmtId="0" fontId="2" fillId="0" borderId="17" xfId="3" applyBorder="1" applyAlignment="1" applyProtection="1">
      <alignment horizontal="center" vertical="center" wrapText="1"/>
      <protection locked="0"/>
    </xf>
    <xf numFmtId="0" fontId="2" fillId="0" borderId="19" xfId="3" applyBorder="1" applyAlignment="1" applyProtection="1">
      <alignment horizontal="center" vertical="center" wrapText="1"/>
      <protection locked="0"/>
    </xf>
    <xf numFmtId="1" fontId="8" fillId="3" borderId="2" xfId="0" applyNumberFormat="1" applyFont="1" applyFill="1" applyBorder="1" applyAlignment="1" applyProtection="1">
      <alignment horizontal="center" vertical="center" wrapText="1"/>
      <protection locked="0"/>
    </xf>
    <xf numFmtId="1" fontId="8" fillId="3" borderId="17" xfId="0" applyNumberFormat="1" applyFont="1" applyFill="1" applyBorder="1" applyAlignment="1" applyProtection="1">
      <alignment horizontal="center" vertical="center" wrapText="1"/>
      <protection locked="0"/>
    </xf>
    <xf numFmtId="1" fontId="8" fillId="3" borderId="19" xfId="0"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0" borderId="2" xfId="3" applyFont="1" applyBorder="1" applyAlignment="1" applyProtection="1">
      <alignment horizontal="center" vertical="center" wrapText="1"/>
      <protection locked="0"/>
    </xf>
    <xf numFmtId="0" fontId="5" fillId="0" borderId="19" xfId="3" applyFont="1" applyBorder="1" applyAlignment="1" applyProtection="1">
      <alignment horizontal="center" vertical="center" wrapText="1"/>
      <protection locked="0"/>
    </xf>
    <xf numFmtId="0" fontId="5" fillId="0" borderId="1" xfId="3" applyFont="1" applyBorder="1" applyAlignment="1" applyProtection="1">
      <alignment horizontal="center" vertical="center" wrapText="1"/>
      <protection locked="0"/>
    </xf>
    <xf numFmtId="0" fontId="7" fillId="2" borderId="1" xfId="3" applyFont="1" applyFill="1" applyBorder="1" applyAlignment="1" applyProtection="1">
      <alignment horizontal="center" vertical="center" wrapText="1"/>
      <protection locked="0"/>
    </xf>
    <xf numFmtId="0" fontId="7" fillId="6" borderId="32" xfId="3" applyFont="1" applyFill="1" applyBorder="1" applyAlignment="1" applyProtection="1">
      <alignment horizontal="center" vertical="center" wrapText="1"/>
      <protection locked="0"/>
    </xf>
    <xf numFmtId="0" fontId="7" fillId="6" borderId="33" xfId="3" applyFont="1" applyFill="1" applyBorder="1" applyAlignment="1" applyProtection="1">
      <alignment horizontal="center" vertical="center" wrapText="1"/>
      <protection locked="0"/>
    </xf>
    <xf numFmtId="0" fontId="7" fillId="6" borderId="8" xfId="3" applyFont="1" applyFill="1" applyBorder="1" applyAlignment="1" applyProtection="1">
      <alignment horizontal="center" vertical="center" wrapText="1"/>
      <protection locked="0"/>
    </xf>
    <xf numFmtId="0" fontId="8" fillId="7" borderId="12" xfId="3" applyFont="1" applyFill="1" applyBorder="1" applyAlignment="1" applyProtection="1">
      <alignment horizontal="center" vertical="center"/>
      <protection locked="0"/>
    </xf>
    <xf numFmtId="0" fontId="7" fillId="8" borderId="31" xfId="3" applyFont="1" applyFill="1" applyBorder="1" applyAlignment="1" applyProtection="1">
      <alignment horizontal="center" vertical="center" wrapText="1"/>
      <protection locked="0"/>
    </xf>
    <xf numFmtId="0" fontId="7" fillId="8" borderId="18" xfId="3" applyFont="1" applyFill="1" applyBorder="1" applyAlignment="1" applyProtection="1">
      <alignment horizontal="center" vertical="center" wrapText="1"/>
      <protection locked="0"/>
    </xf>
    <xf numFmtId="9" fontId="5" fillId="0" borderId="2" xfId="0" applyNumberFormat="1" applyFont="1" applyBorder="1" applyAlignment="1" applyProtection="1">
      <alignment horizontal="center" vertical="center" wrapText="1"/>
      <protection locked="0"/>
    </xf>
    <xf numFmtId="9" fontId="5" fillId="0" borderId="17" xfId="0" applyNumberFormat="1" applyFont="1" applyBorder="1" applyAlignment="1" applyProtection="1">
      <alignment horizontal="center" vertical="center" wrapText="1"/>
      <protection locked="0"/>
    </xf>
    <xf numFmtId="9" fontId="5" fillId="0" borderId="19" xfId="0" applyNumberFormat="1" applyFont="1" applyBorder="1" applyAlignment="1" applyProtection="1">
      <alignment horizontal="center" vertical="center" wrapText="1"/>
      <protection locked="0"/>
    </xf>
    <xf numFmtId="0" fontId="7" fillId="0" borderId="0" xfId="3" applyFont="1" applyAlignment="1" applyProtection="1">
      <alignment horizontal="center" vertical="center" wrapText="1"/>
      <protection locked="0"/>
    </xf>
    <xf numFmtId="0" fontId="2" fillId="0" borderId="0" xfId="3" applyAlignment="1" applyProtection="1">
      <alignment horizontal="center" vertical="center" wrapText="1"/>
      <protection locked="0"/>
    </xf>
    <xf numFmtId="0" fontId="8" fillId="0" borderId="0" xfId="3" applyFont="1" applyAlignment="1" applyProtection="1">
      <alignment horizontal="center" vertical="center" wrapText="1"/>
      <protection locked="0"/>
    </xf>
    <xf numFmtId="0" fontId="7" fillId="8" borderId="27" xfId="3" applyFont="1" applyFill="1" applyBorder="1" applyAlignment="1" applyProtection="1">
      <alignment horizontal="center" vertical="center" wrapText="1"/>
      <protection locked="0"/>
    </xf>
    <xf numFmtId="0" fontId="7" fillId="8" borderId="29" xfId="3" applyFont="1" applyFill="1" applyBorder="1" applyAlignment="1" applyProtection="1">
      <alignment horizontal="center" vertical="center" wrapText="1"/>
      <protection locked="0"/>
    </xf>
    <xf numFmtId="0" fontId="7" fillId="8" borderId="35" xfId="3" applyFont="1" applyFill="1" applyBorder="1" applyAlignment="1" applyProtection="1">
      <alignment horizontal="center" vertical="center" wrapText="1"/>
      <protection locked="0"/>
    </xf>
    <xf numFmtId="0" fontId="7" fillId="6" borderId="28" xfId="3" applyFont="1" applyFill="1" applyBorder="1" applyAlignment="1" applyProtection="1">
      <alignment horizontal="center" vertical="center" wrapText="1"/>
      <protection locked="0"/>
    </xf>
    <xf numFmtId="0" fontId="7" fillId="6" borderId="24" xfId="3" applyFont="1" applyFill="1" applyBorder="1" applyAlignment="1" applyProtection="1">
      <alignment horizontal="center" vertical="center" wrapText="1"/>
      <protection locked="0"/>
    </xf>
    <xf numFmtId="0" fontId="7" fillId="6" borderId="16" xfId="3" applyFont="1" applyFill="1" applyBorder="1" applyAlignment="1" applyProtection="1">
      <alignment horizontal="center" vertical="center" wrapText="1"/>
      <protection locked="0"/>
    </xf>
    <xf numFmtId="0" fontId="7" fillId="9" borderId="5" xfId="3" applyFont="1" applyFill="1" applyBorder="1" applyAlignment="1" applyProtection="1">
      <alignment horizontal="center" vertical="center" wrapText="1"/>
      <protection locked="0"/>
    </xf>
    <xf numFmtId="0" fontId="8" fillId="10" borderId="4" xfId="3" applyFont="1" applyFill="1" applyBorder="1" applyAlignment="1" applyProtection="1">
      <alignment horizontal="center" vertical="center"/>
      <protection locked="0"/>
    </xf>
    <xf numFmtId="0" fontId="8" fillId="10" borderId="6" xfId="3" applyFont="1" applyFill="1" applyBorder="1" applyAlignment="1" applyProtection="1">
      <alignment horizontal="center" vertical="center"/>
      <protection locked="0"/>
    </xf>
    <xf numFmtId="0" fontId="7" fillId="9" borderId="4" xfId="3" applyFont="1" applyFill="1" applyBorder="1" applyAlignment="1" applyProtection="1">
      <alignment horizontal="center" vertical="center" wrapText="1"/>
      <protection locked="0"/>
    </xf>
    <xf numFmtId="0" fontId="7" fillId="9" borderId="6" xfId="3" applyFont="1" applyFill="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24" fillId="0" borderId="12" xfId="0" applyFont="1" applyBorder="1"/>
    <xf numFmtId="0" fontId="24" fillId="0" borderId="15" xfId="0" applyFont="1" applyBorder="1"/>
    <xf numFmtId="0" fontId="5" fillId="2" borderId="8" xfId="0" applyFont="1" applyFill="1" applyBorder="1" applyAlignment="1">
      <alignment horizontal="center" vertical="center" wrapText="1"/>
    </xf>
    <xf numFmtId="0" fontId="8" fillId="0" borderId="2" xfId="3" applyFont="1" applyBorder="1" applyAlignment="1">
      <alignment horizontal="center" vertical="center" wrapText="1"/>
    </xf>
    <xf numFmtId="0" fontId="8" fillId="0" borderId="17" xfId="3" applyFont="1" applyBorder="1" applyAlignment="1">
      <alignment horizontal="center" vertical="center" wrapText="1"/>
    </xf>
    <xf numFmtId="0" fontId="8" fillId="0" borderId="19" xfId="3" applyFont="1" applyBorder="1" applyAlignment="1">
      <alignment horizontal="center" vertical="center" wrapText="1"/>
    </xf>
    <xf numFmtId="0" fontId="2" fillId="0" borderId="46" xfId="3"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2" borderId="1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2" borderId="43"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1" fillId="0" borderId="2" xfId="6" applyFont="1" applyBorder="1" applyAlignment="1">
      <alignment horizontal="center" vertical="center"/>
    </xf>
    <xf numFmtId="0" fontId="21" fillId="0" borderId="17" xfId="6" applyFont="1" applyBorder="1" applyAlignment="1">
      <alignment horizontal="center" vertical="center"/>
    </xf>
    <xf numFmtId="0" fontId="21" fillId="0" borderId="19" xfId="6" applyFont="1" applyBorder="1" applyAlignment="1">
      <alignment horizontal="center" vertical="center"/>
    </xf>
    <xf numFmtId="0" fontId="8" fillId="0" borderId="1" xfId="3" applyFont="1" applyBorder="1" applyAlignment="1">
      <alignment horizontal="center" vertical="center" wrapText="1"/>
    </xf>
    <xf numFmtId="0" fontId="5" fillId="0" borderId="17" xfId="3"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8" fillId="0" borderId="2" xfId="3" applyFont="1" applyBorder="1" applyAlignment="1" applyProtection="1">
      <alignment horizontal="center" vertical="center" wrapText="1"/>
      <protection locked="0"/>
    </xf>
    <xf numFmtId="0" fontId="8" fillId="0" borderId="17" xfId="3" applyFont="1" applyBorder="1" applyAlignment="1" applyProtection="1">
      <alignment horizontal="center" vertical="center" wrapText="1"/>
      <protection locked="0"/>
    </xf>
    <xf numFmtId="0" fontId="8" fillId="0" borderId="19" xfId="3" applyFont="1" applyBorder="1" applyAlignment="1" applyProtection="1">
      <alignment horizontal="center" vertical="center" wrapText="1"/>
      <protection locked="0"/>
    </xf>
    <xf numFmtId="0" fontId="5" fillId="3" borderId="2" xfId="3" applyFont="1" applyFill="1" applyBorder="1" applyAlignment="1" applyProtection="1">
      <alignment horizontal="center" vertical="center" wrapText="1"/>
      <protection locked="0"/>
    </xf>
    <xf numFmtId="0" fontId="5" fillId="3" borderId="19" xfId="3" applyFont="1" applyFill="1" applyBorder="1" applyAlignment="1" applyProtection="1">
      <alignment horizontal="center" vertical="center" wrapText="1"/>
      <protection locked="0"/>
    </xf>
    <xf numFmtId="0" fontId="5" fillId="3" borderId="17" xfId="3" applyFont="1" applyFill="1" applyBorder="1" applyAlignment="1" applyProtection="1">
      <alignment horizontal="center" vertical="center" wrapText="1"/>
      <protection locked="0"/>
    </xf>
    <xf numFmtId="0" fontId="5" fillId="3" borderId="1" xfId="3" applyFont="1" applyFill="1" applyBorder="1" applyAlignment="1" applyProtection="1">
      <alignment horizontal="center" vertical="center" wrapText="1"/>
      <protection locked="0"/>
    </xf>
    <xf numFmtId="0" fontId="8" fillId="0" borderId="1" xfId="3" applyFont="1" applyBorder="1" applyAlignment="1" applyProtection="1">
      <alignment horizontal="center" vertical="center" wrapText="1"/>
      <protection locked="0"/>
    </xf>
    <xf numFmtId="9" fontId="2" fillId="0" borderId="1" xfId="3" applyNumberFormat="1" applyBorder="1" applyAlignment="1" applyProtection="1">
      <alignment horizontal="center" vertical="center" wrapText="1"/>
      <protection locked="0"/>
    </xf>
    <xf numFmtId="0" fontId="2" fillId="0" borderId="1" xfId="3" applyBorder="1" applyAlignment="1" applyProtection="1">
      <alignment horizontal="justify" vertical="center"/>
      <protection locked="0"/>
    </xf>
    <xf numFmtId="49" fontId="8" fillId="0" borderId="1" xfId="3" applyNumberFormat="1" applyFont="1" applyBorder="1" applyAlignment="1" applyProtection="1">
      <alignment horizontal="center" vertical="center"/>
      <protection locked="0"/>
    </xf>
    <xf numFmtId="0" fontId="5" fillId="3" borderId="1" xfId="3" applyFont="1" applyFill="1" applyBorder="1" applyAlignment="1" applyProtection="1">
      <alignment horizontal="left" vertical="center" wrapText="1"/>
      <protection locked="0"/>
    </xf>
    <xf numFmtId="0" fontId="7" fillId="0" borderId="0" xfId="3" applyFont="1" applyAlignment="1" applyProtection="1">
      <alignment horizontal="center" vertical="center"/>
      <protection locked="0"/>
    </xf>
    <xf numFmtId="0" fontId="2" fillId="0" borderId="0" xfId="3" applyAlignment="1" applyProtection="1">
      <alignment horizontal="center" vertical="center"/>
      <protection locked="0"/>
    </xf>
    <xf numFmtId="0" fontId="8" fillId="0" borderId="0" xfId="3" applyFont="1" applyAlignment="1" applyProtection="1">
      <alignment horizontal="center" vertical="center"/>
      <protection locked="0"/>
    </xf>
    <xf numFmtId="0" fontId="7" fillId="6" borderId="9" xfId="3" applyFont="1" applyFill="1" applyBorder="1" applyAlignment="1" applyProtection="1">
      <alignment horizontal="center" vertical="center" wrapText="1"/>
      <protection locked="0"/>
    </xf>
    <xf numFmtId="0" fontId="8" fillId="7" borderId="13" xfId="3" applyFont="1" applyFill="1" applyBorder="1" applyAlignment="1" applyProtection="1">
      <alignment horizontal="center" vertical="center"/>
      <protection locked="0"/>
    </xf>
    <xf numFmtId="9" fontId="8" fillId="0" borderId="1" xfId="3" applyNumberFormat="1" applyFont="1" applyBorder="1" applyAlignment="1" applyProtection="1">
      <alignment horizontal="center" vertical="center"/>
      <protection locked="0"/>
    </xf>
    <xf numFmtId="10" fontId="5" fillId="3" borderId="1" xfId="3" applyNumberFormat="1" applyFont="1" applyFill="1" applyBorder="1" applyAlignment="1" applyProtection="1">
      <alignment horizontal="center" vertical="center" wrapText="1"/>
      <protection locked="0"/>
    </xf>
    <xf numFmtId="164" fontId="5" fillId="0" borderId="1" xfId="3" applyNumberFormat="1" applyFont="1" applyBorder="1" applyAlignment="1" applyProtection="1">
      <alignment horizontal="center" vertical="center" wrapText="1"/>
      <protection locked="0"/>
    </xf>
    <xf numFmtId="9" fontId="5" fillId="3" borderId="1" xfId="3" applyNumberFormat="1" applyFont="1" applyFill="1" applyBorder="1" applyAlignment="1" applyProtection="1">
      <alignment horizontal="center" vertical="center" wrapText="1"/>
      <protection locked="0"/>
    </xf>
    <xf numFmtId="3" fontId="8" fillId="0" borderId="1" xfId="3" applyNumberFormat="1" applyFont="1" applyBorder="1" applyAlignment="1" applyProtection="1">
      <alignment horizontal="center" vertical="center" wrapText="1"/>
      <protection locked="0"/>
    </xf>
    <xf numFmtId="0" fontId="2" fillId="0" borderId="1" xfId="3" applyBorder="1" applyAlignment="1" applyProtection="1">
      <alignment horizontal="left" vertical="center" wrapText="1"/>
      <protection locked="0"/>
    </xf>
    <xf numFmtId="0" fontId="5" fillId="0" borderId="1" xfId="3" applyFont="1" applyBorder="1" applyAlignment="1" applyProtection="1">
      <alignment horizontal="left" vertical="center" wrapText="1"/>
      <protection locked="0"/>
    </xf>
    <xf numFmtId="9" fontId="2" fillId="0" borderId="1" xfId="2" applyFont="1" applyFill="1" applyBorder="1" applyAlignment="1" applyProtection="1">
      <alignment horizontal="center" vertical="center" wrapText="1"/>
      <protection locked="0"/>
    </xf>
    <xf numFmtId="0" fontId="2" fillId="0" borderId="1" xfId="3" applyBorder="1" applyAlignment="1" applyProtection="1">
      <alignment horizontal="center" vertical="center"/>
      <protection locked="0"/>
    </xf>
    <xf numFmtId="43" fontId="2" fillId="0" borderId="1" xfId="1" applyFont="1" applyFill="1" applyBorder="1" applyAlignment="1" applyProtection="1">
      <alignment horizontal="center" vertical="center" wrapText="1"/>
      <protection locked="0"/>
    </xf>
    <xf numFmtId="9" fontId="5" fillId="0" borderId="2" xfId="3" applyNumberFormat="1" applyFont="1" applyBorder="1" applyAlignment="1" applyProtection="1">
      <alignment horizontal="center" vertical="center" wrapText="1"/>
      <protection locked="0"/>
    </xf>
    <xf numFmtId="9" fontId="5" fillId="0" borderId="17" xfId="3" applyNumberFormat="1" applyFont="1" applyBorder="1" applyAlignment="1" applyProtection="1">
      <alignment horizontal="center" vertical="center" wrapText="1"/>
      <protection locked="0"/>
    </xf>
    <xf numFmtId="0" fontId="5" fillId="0" borderId="20" xfId="3" applyFont="1" applyBorder="1" applyAlignment="1" applyProtection="1">
      <alignment horizontal="center" vertical="center" wrapText="1"/>
      <protection locked="0"/>
    </xf>
    <xf numFmtId="0" fontId="5" fillId="0" borderId="21" xfId="3" applyFont="1" applyBorder="1" applyAlignment="1" applyProtection="1">
      <alignment horizontal="center" vertical="center" wrapText="1"/>
      <protection locked="0"/>
    </xf>
    <xf numFmtId="0" fontId="5" fillId="0" borderId="47" xfId="3" applyFont="1" applyBorder="1" applyAlignment="1" applyProtection="1">
      <alignment horizontal="center" vertical="center" wrapText="1"/>
      <protection locked="0"/>
    </xf>
    <xf numFmtId="0" fontId="5" fillId="0" borderId="22" xfId="3" applyFont="1" applyBorder="1" applyAlignment="1" applyProtection="1">
      <alignment horizontal="center" vertical="center" wrapText="1"/>
      <protection locked="0"/>
    </xf>
    <xf numFmtId="9" fontId="5" fillId="0" borderId="19" xfId="3" applyNumberFormat="1" applyFont="1" applyBorder="1" applyAlignment="1" applyProtection="1">
      <alignment horizontal="center" vertical="center" wrapText="1"/>
      <protection locked="0"/>
    </xf>
    <xf numFmtId="9" fontId="8" fillId="0" borderId="8" xfId="0" applyNumberFormat="1"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9" fontId="8" fillId="4" borderId="2" xfId="2" applyFont="1" applyFill="1" applyBorder="1" applyAlignment="1" applyProtection="1">
      <alignment horizontal="center" vertical="center" wrapText="1"/>
      <protection locked="0"/>
    </xf>
    <xf numFmtId="9" fontId="8" fillId="4" borderId="19" xfId="2" applyFont="1" applyFill="1" applyBorder="1" applyAlignment="1" applyProtection="1">
      <alignment horizontal="center" vertical="center" wrapText="1"/>
      <protection locked="0"/>
    </xf>
    <xf numFmtId="9" fontId="5" fillId="0" borderId="20" xfId="2" applyFont="1" applyBorder="1" applyAlignment="1" applyProtection="1">
      <alignment horizontal="center" vertical="center" wrapText="1"/>
      <protection locked="0"/>
    </xf>
    <xf numFmtId="9" fontId="5" fillId="0" borderId="21" xfId="2" applyFont="1" applyBorder="1" applyAlignment="1" applyProtection="1">
      <alignment horizontal="center" vertical="center" wrapText="1"/>
      <protection locked="0"/>
    </xf>
    <xf numFmtId="9" fontId="5" fillId="0" borderId="22" xfId="2" applyFont="1" applyBorder="1" applyAlignment="1" applyProtection="1">
      <alignment horizontal="center" vertical="center" wrapText="1"/>
      <protection locked="0"/>
    </xf>
    <xf numFmtId="9" fontId="5" fillId="0" borderId="47" xfId="3"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2"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9" fontId="5" fillId="0" borderId="17" xfId="0" applyNumberFormat="1" applyFont="1" applyBorder="1" applyAlignment="1">
      <alignment horizontal="center" vertical="center" wrapText="1"/>
    </xf>
    <xf numFmtId="9" fontId="5" fillId="0" borderId="19" xfId="0" applyNumberFormat="1" applyFont="1" applyBorder="1" applyAlignment="1">
      <alignment horizontal="center" vertical="center" wrapText="1"/>
    </xf>
    <xf numFmtId="9" fontId="8" fillId="4" borderId="38" xfId="0" applyNumberFormat="1" applyFont="1" applyFill="1" applyBorder="1" applyAlignment="1" applyProtection="1">
      <alignment horizontal="center" vertical="center" wrapText="1"/>
      <protection locked="0"/>
    </xf>
    <xf numFmtId="9" fontId="8" fillId="4" borderId="40" xfId="0" applyNumberFormat="1" applyFont="1" applyFill="1" applyBorder="1" applyAlignment="1" applyProtection="1">
      <alignment horizontal="center" vertical="center" wrapText="1"/>
      <protection locked="0"/>
    </xf>
    <xf numFmtId="165" fontId="5" fillId="0" borderId="2" xfId="1" applyNumberFormat="1" applyFont="1" applyBorder="1" applyAlignment="1">
      <alignment horizontal="center" vertical="center" wrapText="1"/>
    </xf>
    <xf numFmtId="165" fontId="5" fillId="0" borderId="17" xfId="1" applyNumberFormat="1" applyFont="1" applyBorder="1" applyAlignment="1">
      <alignment horizontal="center" vertical="center" wrapText="1"/>
    </xf>
    <xf numFmtId="165" fontId="5" fillId="0" borderId="19" xfId="1"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9" fontId="8" fillId="0" borderId="14" xfId="0" applyNumberFormat="1" applyFont="1" applyBorder="1" applyAlignment="1" applyProtection="1">
      <alignment horizontal="center" vertical="center" wrapText="1"/>
      <protection locked="0"/>
    </xf>
    <xf numFmtId="9" fontId="8" fillId="4" borderId="12" xfId="0" applyNumberFormat="1" applyFont="1" applyFill="1" applyBorder="1" applyAlignment="1" applyProtection="1">
      <alignment horizontal="center" vertical="center" wrapText="1"/>
      <protection locked="0"/>
    </xf>
    <xf numFmtId="9" fontId="8" fillId="4" borderId="41" xfId="0" applyNumberFormat="1" applyFont="1" applyFill="1" applyBorder="1" applyAlignment="1" applyProtection="1">
      <alignment horizontal="center" vertical="center" wrapText="1"/>
      <protection locked="0"/>
    </xf>
    <xf numFmtId="9" fontId="8" fillId="4" borderId="13" xfId="0" applyNumberFormat="1" applyFont="1" applyFill="1" applyBorder="1" applyAlignment="1" applyProtection="1">
      <alignment horizontal="center" vertical="center" wrapText="1"/>
      <protection locked="0"/>
    </xf>
    <xf numFmtId="9" fontId="8" fillId="4" borderId="27"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9" fontId="8" fillId="0" borderId="1" xfId="0" applyNumberFormat="1" applyFont="1" applyBorder="1" applyAlignment="1" applyProtection="1">
      <alignment horizontal="center" vertical="center" wrapText="1"/>
      <protection locked="0"/>
    </xf>
    <xf numFmtId="9" fontId="8" fillId="0" borderId="1" xfId="0" applyNumberFormat="1" applyFont="1" applyBorder="1" applyAlignment="1">
      <alignment horizontal="center" vertical="center" wrapText="1"/>
    </xf>
    <xf numFmtId="0" fontId="8"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9" fontId="8" fillId="0" borderId="2" xfId="2" applyFont="1" applyFill="1" applyBorder="1" applyAlignment="1">
      <alignment horizontal="center" vertical="center" wrapText="1"/>
    </xf>
    <xf numFmtId="9" fontId="8" fillId="0" borderId="17" xfId="2" applyFont="1" applyFill="1" applyBorder="1" applyAlignment="1">
      <alignment horizontal="center" vertical="center" wrapText="1"/>
    </xf>
    <xf numFmtId="9" fontId="8" fillId="0" borderId="19" xfId="2" applyFont="1" applyFill="1" applyBorder="1" applyAlignment="1">
      <alignment horizontal="center" vertical="center" wrapText="1"/>
    </xf>
    <xf numFmtId="0" fontId="8" fillId="0" borderId="20" xfId="3" applyFont="1" applyBorder="1" applyAlignment="1" applyProtection="1">
      <alignment horizontal="center" vertical="center" wrapText="1"/>
      <protection locked="0"/>
    </xf>
    <xf numFmtId="0" fontId="8" fillId="0" borderId="21" xfId="3" applyFont="1" applyBorder="1" applyAlignment="1" applyProtection="1">
      <alignment horizontal="center" vertical="center" wrapText="1"/>
      <protection locked="0"/>
    </xf>
    <xf numFmtId="0" fontId="8" fillId="0" borderId="22" xfId="3" applyFont="1" applyBorder="1" applyAlignment="1" applyProtection="1">
      <alignment horizontal="center" vertical="center" wrapText="1"/>
      <protection locked="0"/>
    </xf>
    <xf numFmtId="9" fontId="5" fillId="3" borderId="2" xfId="2" applyFont="1" applyFill="1" applyBorder="1" applyAlignment="1" applyProtection="1">
      <alignment horizontal="center" vertical="center" wrapText="1"/>
      <protection locked="0"/>
    </xf>
    <xf numFmtId="9" fontId="5" fillId="3" borderId="17" xfId="2" applyFont="1" applyFill="1" applyBorder="1" applyAlignment="1" applyProtection="1">
      <alignment horizontal="center" vertical="center" wrapText="1"/>
      <protection locked="0"/>
    </xf>
    <xf numFmtId="9" fontId="5" fillId="3" borderId="19" xfId="2" applyFont="1" applyFill="1" applyBorder="1" applyAlignment="1" applyProtection="1">
      <alignment horizontal="center" vertical="center" wrapText="1"/>
      <protection locked="0"/>
    </xf>
    <xf numFmtId="9" fontId="5" fillId="3" borderId="17" xfId="3" applyNumberFormat="1" applyFont="1" applyFill="1" applyBorder="1" applyAlignment="1" applyProtection="1">
      <alignment horizontal="center" vertical="center" wrapText="1"/>
      <protection locked="0"/>
    </xf>
    <xf numFmtId="9" fontId="5" fillId="3" borderId="19" xfId="3" applyNumberFormat="1" applyFont="1" applyFill="1" applyBorder="1" applyAlignment="1" applyProtection="1">
      <alignment horizontal="center" vertical="center" wrapText="1"/>
      <protection locked="0"/>
    </xf>
    <xf numFmtId="9" fontId="8" fillId="0" borderId="2" xfId="3" applyNumberFormat="1" applyFont="1" applyBorder="1" applyAlignment="1" applyProtection="1">
      <alignment horizontal="center" vertical="center" wrapText="1"/>
      <protection locked="0"/>
    </xf>
    <xf numFmtId="9" fontId="8" fillId="0" borderId="17" xfId="3" applyNumberFormat="1" applyFont="1" applyBorder="1" applyAlignment="1" applyProtection="1">
      <alignment horizontal="center" vertical="center" wrapText="1"/>
      <protection locked="0"/>
    </xf>
    <xf numFmtId="9" fontId="8" fillId="0" borderId="19" xfId="3" applyNumberFormat="1" applyFont="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8" fillId="0" borderId="28" xfId="0" applyFont="1" applyBorder="1" applyAlignment="1" applyProtection="1">
      <alignment horizontal="center" vertical="center" wrapText="1"/>
      <protection locked="0"/>
    </xf>
    <xf numFmtId="9" fontId="5" fillId="0" borderId="2" xfId="0" applyNumberFormat="1" applyFont="1" applyBorder="1" applyAlignment="1">
      <alignment horizontal="center" vertical="center" wrapText="1"/>
    </xf>
    <xf numFmtId="1" fontId="5" fillId="0" borderId="20" xfId="0" applyNumberFormat="1" applyFont="1" applyBorder="1" applyAlignment="1">
      <alignment horizontal="center" vertical="center" wrapText="1"/>
    </xf>
    <xf numFmtId="1" fontId="5" fillId="0" borderId="21" xfId="0" applyNumberFormat="1" applyFont="1" applyBorder="1" applyAlignment="1">
      <alignment horizontal="center" vertical="center" wrapText="1"/>
    </xf>
    <xf numFmtId="1" fontId="5" fillId="0" borderId="22" xfId="0" applyNumberFormat="1" applyFont="1" applyBorder="1" applyAlignment="1">
      <alignment horizontal="center" vertical="center" wrapText="1"/>
    </xf>
    <xf numFmtId="0" fontId="5" fillId="3" borderId="2" xfId="3" applyFont="1" applyFill="1" applyBorder="1" applyAlignment="1" applyProtection="1">
      <alignment horizontal="left" vertical="center" wrapText="1"/>
      <protection locked="0"/>
    </xf>
    <xf numFmtId="0" fontId="5" fillId="3" borderId="17" xfId="3" applyFont="1" applyFill="1" applyBorder="1" applyAlignment="1" applyProtection="1">
      <alignment horizontal="left" vertical="center" wrapText="1"/>
      <protection locked="0"/>
    </xf>
    <xf numFmtId="0" fontId="5" fillId="3" borderId="19" xfId="3" applyFont="1" applyFill="1" applyBorder="1" applyAlignment="1" applyProtection="1">
      <alignment horizontal="left" vertical="center" wrapText="1"/>
      <protection locked="0"/>
    </xf>
    <xf numFmtId="0" fontId="8" fillId="4" borderId="1" xfId="3" applyFont="1" applyFill="1" applyBorder="1" applyAlignment="1" applyProtection="1">
      <alignment horizontal="center" vertical="center" wrapText="1"/>
      <protection locked="0"/>
    </xf>
    <xf numFmtId="9" fontId="8" fillId="4" borderId="2" xfId="1" applyNumberFormat="1" applyFont="1" applyFill="1" applyBorder="1" applyAlignment="1" applyProtection="1">
      <alignment horizontal="center" vertical="center" wrapText="1"/>
      <protection locked="0"/>
    </xf>
    <xf numFmtId="9" fontId="8" fillId="4" borderId="17" xfId="1" applyNumberFormat="1" applyFont="1" applyFill="1" applyBorder="1" applyAlignment="1" applyProtection="1">
      <alignment horizontal="center" vertical="center" wrapText="1"/>
      <protection locked="0"/>
    </xf>
    <xf numFmtId="9" fontId="8" fillId="4" borderId="17" xfId="2" applyFont="1" applyFill="1" applyBorder="1" applyAlignment="1" applyProtection="1">
      <alignment horizontal="center" vertical="center" wrapText="1"/>
      <protection locked="0"/>
    </xf>
    <xf numFmtId="0" fontId="8" fillId="4" borderId="2" xfId="3" applyFont="1" applyFill="1" applyBorder="1" applyAlignment="1" applyProtection="1">
      <alignment horizontal="center" vertical="center" wrapText="1"/>
      <protection locked="0"/>
    </xf>
    <xf numFmtId="0" fontId="8" fillId="4" borderId="19" xfId="3" applyFont="1" applyFill="1" applyBorder="1" applyAlignment="1" applyProtection="1">
      <alignment horizontal="center" vertical="center" wrapText="1"/>
      <protection locked="0"/>
    </xf>
    <xf numFmtId="9" fontId="5" fillId="0" borderId="2" xfId="2" applyFont="1" applyBorder="1" applyAlignment="1" applyProtection="1">
      <alignment horizontal="center" vertical="center" wrapText="1"/>
      <protection locked="0"/>
    </xf>
    <xf numFmtId="9" fontId="5" fillId="0" borderId="17" xfId="2" applyFont="1" applyBorder="1" applyAlignment="1" applyProtection="1">
      <alignment horizontal="center" vertical="center" wrapText="1"/>
      <protection locked="0"/>
    </xf>
    <xf numFmtId="9" fontId="5" fillId="0" borderId="19" xfId="2" applyFont="1" applyBorder="1" applyAlignment="1" applyProtection="1">
      <alignment horizontal="center" vertical="center" wrapText="1"/>
      <protection locked="0"/>
    </xf>
    <xf numFmtId="9" fontId="8" fillId="4" borderId="1" xfId="2" applyFont="1" applyFill="1" applyBorder="1" applyAlignment="1" applyProtection="1">
      <alignment horizontal="center" vertical="center" wrapText="1"/>
      <protection locked="0"/>
    </xf>
    <xf numFmtId="9" fontId="8" fillId="0" borderId="1" xfId="3" applyNumberFormat="1" applyFont="1" applyBorder="1" applyAlignment="1" applyProtection="1">
      <alignment horizontal="center" vertical="center" wrapText="1"/>
      <protection locked="0"/>
    </xf>
    <xf numFmtId="9" fontId="5" fillId="0" borderId="1" xfId="3" applyNumberFormat="1" applyFont="1" applyBorder="1" applyAlignment="1" applyProtection="1">
      <alignment horizontal="center" vertical="center" wrapText="1"/>
      <protection locked="0"/>
    </xf>
    <xf numFmtId="0" fontId="5" fillId="0" borderId="28" xfId="3" applyFont="1" applyBorder="1" applyAlignment="1" applyProtection="1">
      <alignment horizontal="center" vertical="center" wrapText="1"/>
      <protection locked="0"/>
    </xf>
    <xf numFmtId="0" fontId="2" fillId="0" borderId="28" xfId="3"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7" fillId="6" borderId="45" xfId="3" applyFont="1" applyFill="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9" fontId="8" fillId="0" borderId="12" xfId="0" applyNumberFormat="1"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9" fontId="5" fillId="0" borderId="8" xfId="0" applyNumberFormat="1" applyFont="1" applyBorder="1" applyAlignment="1" applyProtection="1">
      <alignment horizontal="center" vertical="center" wrapText="1"/>
      <protection locked="0"/>
    </xf>
    <xf numFmtId="9" fontId="5" fillId="0" borderId="12" xfId="0" applyNumberFormat="1"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34" xfId="0" applyFont="1" applyBorder="1" applyAlignment="1" applyProtection="1">
      <alignment horizontal="center" vertical="center" wrapText="1"/>
      <protection locked="0"/>
    </xf>
    <xf numFmtId="9" fontId="9" fillId="0" borderId="1" xfId="0" applyNumberFormat="1"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8" fillId="0" borderId="1" xfId="3" applyFont="1" applyBorder="1" applyAlignment="1" applyProtection="1">
      <alignment horizontal="left" vertical="center" wrapText="1"/>
      <protection locked="0"/>
    </xf>
    <xf numFmtId="0" fontId="2" fillId="0" borderId="21" xfId="0" applyFont="1" applyBorder="1" applyAlignment="1" applyProtection="1">
      <alignment horizontal="center" vertical="center" wrapText="1"/>
      <protection locked="0"/>
    </xf>
    <xf numFmtId="9" fontId="8" fillId="0" borderId="26" xfId="3" applyNumberFormat="1" applyFont="1" applyBorder="1" applyAlignment="1" applyProtection="1">
      <alignment horizontal="center" vertical="center" wrapText="1"/>
      <protection locked="0"/>
    </xf>
    <xf numFmtId="9" fontId="8" fillId="0" borderId="23" xfId="3" applyNumberFormat="1" applyFont="1" applyBorder="1" applyAlignment="1" applyProtection="1">
      <alignment horizontal="center" vertical="center" wrapText="1"/>
      <protection locked="0"/>
    </xf>
    <xf numFmtId="9" fontId="8" fillId="0" borderId="25" xfId="3" applyNumberFormat="1" applyFont="1" applyBorder="1" applyAlignment="1" applyProtection="1">
      <alignment horizontal="center" vertical="center" wrapText="1"/>
      <protection locked="0"/>
    </xf>
    <xf numFmtId="9" fontId="5" fillId="0" borderId="26" xfId="3" applyNumberFormat="1" applyFont="1" applyBorder="1" applyAlignment="1" applyProtection="1">
      <alignment horizontal="center" vertical="center" wrapText="1"/>
      <protection locked="0"/>
    </xf>
    <xf numFmtId="9" fontId="5" fillId="0" borderId="23" xfId="3" applyNumberFormat="1" applyFont="1" applyBorder="1" applyAlignment="1" applyProtection="1">
      <alignment horizontal="center" vertical="center" wrapText="1"/>
      <protection locked="0"/>
    </xf>
    <xf numFmtId="9" fontId="5" fillId="0" borderId="25" xfId="3" applyNumberFormat="1" applyFont="1" applyBorder="1" applyAlignment="1" applyProtection="1">
      <alignment horizontal="center" vertical="center" wrapText="1"/>
      <protection locked="0"/>
    </xf>
    <xf numFmtId="9" fontId="9" fillId="0" borderId="2" xfId="3" applyNumberFormat="1" applyFont="1" applyBorder="1" applyAlignment="1" applyProtection="1">
      <alignment horizontal="center" vertical="center" wrapText="1"/>
      <protection locked="0"/>
    </xf>
    <xf numFmtId="9" fontId="9" fillId="0" borderId="19" xfId="3" applyNumberFormat="1" applyFont="1" applyBorder="1" applyAlignment="1" applyProtection="1">
      <alignment horizontal="center" vertical="center" wrapText="1"/>
      <protection locked="0"/>
    </xf>
    <xf numFmtId="0" fontId="5" fillId="10" borderId="2"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5" fillId="10" borderId="19" xfId="0" applyFont="1" applyFill="1" applyBorder="1" applyAlignment="1">
      <alignment horizontal="center" vertical="center" wrapText="1"/>
    </xf>
    <xf numFmtId="9" fontId="5" fillId="3" borderId="2" xfId="3" applyNumberFormat="1" applyFont="1" applyFill="1" applyBorder="1" applyAlignment="1" applyProtection="1">
      <alignment horizontal="center" vertical="center" wrapText="1"/>
      <protection locked="0"/>
    </xf>
    <xf numFmtId="9" fontId="9" fillId="0" borderId="17" xfId="3" applyNumberFormat="1" applyFont="1" applyBorder="1" applyAlignment="1" applyProtection="1">
      <alignment horizontal="center" vertical="center" wrapText="1"/>
      <protection locked="0"/>
    </xf>
    <xf numFmtId="0" fontId="8" fillId="3" borderId="17" xfId="3" applyFont="1" applyFill="1" applyBorder="1" applyAlignment="1" applyProtection="1">
      <alignment horizontal="center" vertical="center" wrapText="1"/>
      <protection locked="0"/>
    </xf>
    <xf numFmtId="0" fontId="8" fillId="3" borderId="19" xfId="3"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24" fillId="0" borderId="1" xfId="0" applyFont="1" applyBorder="1"/>
    <xf numFmtId="0" fontId="5" fillId="10" borderId="1" xfId="0" applyFont="1" applyFill="1" applyBorder="1" applyAlignment="1">
      <alignment horizontal="left" vertical="center" wrapText="1"/>
    </xf>
    <xf numFmtId="0" fontId="24" fillId="10" borderId="1" xfId="0" applyFont="1" applyFill="1" applyBorder="1"/>
    <xf numFmtId="3" fontId="5" fillId="0" borderId="1" xfId="0" applyNumberFormat="1" applyFont="1" applyBorder="1" applyAlignment="1">
      <alignment horizontal="center" vertical="center" wrapText="1"/>
    </xf>
    <xf numFmtId="0" fontId="5" fillId="12" borderId="1" xfId="0" applyFont="1" applyFill="1" applyBorder="1" applyAlignment="1">
      <alignment horizontal="center" vertical="center" wrapText="1"/>
    </xf>
    <xf numFmtId="0" fontId="5" fillId="4" borderId="2" xfId="3" applyFont="1" applyFill="1" applyBorder="1" applyAlignment="1" applyProtection="1">
      <alignment horizontal="center" vertical="center" wrapText="1"/>
      <protection locked="0"/>
    </xf>
    <xf numFmtId="0" fontId="5" fillId="4" borderId="17" xfId="3" applyFont="1" applyFill="1" applyBorder="1" applyAlignment="1" applyProtection="1">
      <alignment horizontal="center" vertical="center" wrapText="1"/>
      <protection locked="0"/>
    </xf>
    <xf numFmtId="0" fontId="2" fillId="4" borderId="1" xfId="3" applyFill="1" applyBorder="1" applyAlignment="1" applyProtection="1">
      <alignment horizontal="center" vertical="center" wrapText="1"/>
      <protection locked="0"/>
    </xf>
    <xf numFmtId="0" fontId="8" fillId="4" borderId="20" xfId="3" applyFont="1" applyFill="1" applyBorder="1" applyAlignment="1" applyProtection="1">
      <alignment horizontal="center" vertical="center" wrapText="1"/>
      <protection locked="0"/>
    </xf>
    <xf numFmtId="0" fontId="8" fillId="4" borderId="21" xfId="3" applyFont="1" applyFill="1" applyBorder="1" applyAlignment="1" applyProtection="1">
      <alignment horizontal="center" vertical="center" wrapText="1"/>
      <protection locked="0"/>
    </xf>
    <xf numFmtId="0" fontId="8" fillId="4" borderId="22" xfId="3" applyFont="1" applyFill="1" applyBorder="1" applyAlignment="1" applyProtection="1">
      <alignment horizontal="center" vertical="center" wrapText="1"/>
      <protection locked="0"/>
    </xf>
    <xf numFmtId="0" fontId="8" fillId="4" borderId="28" xfId="3" applyFont="1" applyFill="1" applyBorder="1" applyAlignment="1" applyProtection="1">
      <alignment horizontal="center" vertical="center" wrapText="1"/>
      <protection locked="0"/>
    </xf>
    <xf numFmtId="0" fontId="5" fillId="0" borderId="1" xfId="3" applyFont="1" applyBorder="1" applyAlignment="1">
      <alignment horizontal="center" vertical="center" wrapText="1"/>
    </xf>
    <xf numFmtId="0" fontId="5" fillId="5" borderId="20" xfId="3" applyFont="1" applyFill="1" applyBorder="1" applyAlignment="1" applyProtection="1">
      <alignment horizontal="center" vertical="center" wrapText="1"/>
      <protection locked="0"/>
    </xf>
    <xf numFmtId="0" fontId="5" fillId="5" borderId="22" xfId="3" applyFont="1" applyFill="1" applyBorder="1" applyAlignment="1" applyProtection="1">
      <alignment horizontal="center" vertical="center" wrapText="1"/>
      <protection locked="0"/>
    </xf>
    <xf numFmtId="0" fontId="2" fillId="4" borderId="20" xfId="3" applyFill="1" applyBorder="1" applyAlignment="1" applyProtection="1">
      <alignment horizontal="center" vertical="center" wrapText="1"/>
      <protection locked="0"/>
    </xf>
    <xf numFmtId="0" fontId="2" fillId="4" borderId="21" xfId="3" applyFill="1" applyBorder="1" applyAlignment="1" applyProtection="1">
      <alignment horizontal="center" vertical="center" wrapText="1"/>
      <protection locked="0"/>
    </xf>
    <xf numFmtId="0" fontId="2" fillId="4" borderId="22" xfId="3" applyFill="1" applyBorder="1" applyAlignment="1" applyProtection="1">
      <alignment horizontal="center" vertical="center" wrapText="1"/>
      <protection locked="0"/>
    </xf>
    <xf numFmtId="0" fontId="5" fillId="4" borderId="19" xfId="3" applyFont="1" applyFill="1" applyBorder="1" applyAlignment="1" applyProtection="1">
      <alignment horizontal="center" vertical="center" wrapText="1"/>
      <protection locked="0"/>
    </xf>
    <xf numFmtId="0" fontId="2" fillId="0" borderId="20" xfId="3" applyBorder="1" applyAlignment="1" applyProtection="1">
      <alignment horizontal="center" vertical="center" wrapText="1"/>
      <protection locked="0"/>
    </xf>
    <xf numFmtId="0" fontId="2" fillId="0" borderId="21" xfId="3" applyBorder="1" applyAlignment="1" applyProtection="1">
      <alignment horizontal="center" vertical="center" wrapText="1"/>
      <protection locked="0"/>
    </xf>
    <xf numFmtId="0" fontId="2" fillId="0" borderId="22" xfId="3" applyBorder="1" applyAlignment="1" applyProtection="1">
      <alignment horizontal="center" vertical="center" wrapText="1"/>
      <protection locked="0"/>
    </xf>
    <xf numFmtId="0" fontId="8" fillId="4" borderId="17" xfId="3" applyFont="1" applyFill="1" applyBorder="1" applyAlignment="1" applyProtection="1">
      <alignment horizontal="center" vertical="center" wrapText="1"/>
      <protection locked="0"/>
    </xf>
    <xf numFmtId="0" fontId="5" fillId="5" borderId="1" xfId="3" applyFont="1" applyFill="1" applyBorder="1" applyAlignment="1" applyProtection="1">
      <alignment horizontal="center" vertical="center" wrapText="1"/>
      <protection locked="0"/>
    </xf>
    <xf numFmtId="0" fontId="5" fillId="5" borderId="21" xfId="3" applyFont="1" applyFill="1" applyBorder="1" applyAlignment="1" applyProtection="1">
      <alignment horizontal="center" vertical="center" wrapText="1"/>
      <protection locked="0"/>
    </xf>
    <xf numFmtId="0" fontId="5" fillId="5" borderId="2" xfId="3" applyFont="1" applyFill="1" applyBorder="1" applyAlignment="1" applyProtection="1">
      <alignment horizontal="center" vertical="center" wrapText="1"/>
      <protection locked="0"/>
    </xf>
    <xf numFmtId="0" fontId="5" fillId="5" borderId="17" xfId="3" applyFont="1" applyFill="1" applyBorder="1" applyAlignment="1" applyProtection="1">
      <alignment horizontal="center" vertical="center" wrapText="1"/>
      <protection locked="0"/>
    </xf>
    <xf numFmtId="0" fontId="5" fillId="5" borderId="19" xfId="3" applyFont="1" applyFill="1" applyBorder="1" applyAlignment="1" applyProtection="1">
      <alignment horizontal="center" vertical="center" wrapText="1"/>
      <protection locked="0"/>
    </xf>
    <xf numFmtId="9" fontId="5" fillId="5" borderId="2" xfId="2" applyFont="1" applyFill="1" applyBorder="1" applyAlignment="1" applyProtection="1">
      <alignment horizontal="center" vertical="center" wrapText="1"/>
      <protection locked="0"/>
    </xf>
    <xf numFmtId="9" fontId="5" fillId="5" borderId="17" xfId="2" applyFont="1" applyFill="1" applyBorder="1" applyAlignment="1" applyProtection="1">
      <alignment horizontal="center" vertical="center" wrapText="1"/>
      <protection locked="0"/>
    </xf>
    <xf numFmtId="9" fontId="5" fillId="5" borderId="19" xfId="2" applyFont="1" applyFill="1" applyBorder="1" applyAlignment="1" applyProtection="1">
      <alignment horizontal="center" vertical="center" wrapText="1"/>
      <protection locked="0"/>
    </xf>
    <xf numFmtId="0" fontId="8" fillId="4" borderId="2" xfId="3" applyFont="1" applyFill="1" applyBorder="1" applyAlignment="1" applyProtection="1">
      <alignment horizontal="left" vertical="center" wrapText="1"/>
      <protection locked="0"/>
    </xf>
    <xf numFmtId="0" fontId="8" fillId="4" borderId="17" xfId="3" applyFont="1" applyFill="1" applyBorder="1" applyAlignment="1" applyProtection="1">
      <alignment horizontal="left" vertical="center" wrapText="1"/>
      <protection locked="0"/>
    </xf>
    <xf numFmtId="0" fontId="8" fillId="4" borderId="19" xfId="3" applyFont="1" applyFill="1" applyBorder="1" applyAlignment="1" applyProtection="1">
      <alignment horizontal="left" vertical="center" wrapText="1"/>
      <protection locked="0"/>
    </xf>
    <xf numFmtId="0" fontId="5" fillId="0" borderId="2" xfId="3" applyFont="1" applyBorder="1" applyAlignment="1" applyProtection="1">
      <alignment horizontal="left" vertical="center" wrapText="1"/>
      <protection locked="0"/>
    </xf>
    <xf numFmtId="0" fontId="5" fillId="0" borderId="47" xfId="3" applyFont="1" applyBorder="1" applyAlignment="1" applyProtection="1">
      <alignment horizontal="left" vertical="center" wrapText="1"/>
      <protection locked="0"/>
    </xf>
    <xf numFmtId="0" fontId="5" fillId="0" borderId="46" xfId="3" applyFont="1" applyBorder="1" applyAlignment="1" applyProtection="1">
      <alignment horizontal="center" vertical="center" wrapText="1"/>
      <protection locked="0"/>
    </xf>
    <xf numFmtId="0" fontId="5" fillId="0" borderId="17" xfId="3" applyFont="1" applyBorder="1" applyAlignment="1" applyProtection="1">
      <alignment horizontal="left" vertical="center" wrapText="1"/>
      <protection locked="0"/>
    </xf>
    <xf numFmtId="0" fontId="5" fillId="0" borderId="19" xfId="3"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8" fillId="0" borderId="2" xfId="3" applyFont="1" applyBorder="1" applyAlignment="1" applyProtection="1">
      <alignment horizontal="left" vertical="center" wrapText="1"/>
      <protection locked="0"/>
    </xf>
    <xf numFmtId="0" fontId="8" fillId="0" borderId="17" xfId="3" applyFont="1" applyBorder="1" applyAlignment="1" applyProtection="1">
      <alignment horizontal="left" vertical="center" wrapText="1"/>
      <protection locked="0"/>
    </xf>
    <xf numFmtId="1" fontId="8" fillId="4" borderId="2" xfId="2" applyNumberFormat="1" applyFont="1" applyFill="1" applyBorder="1" applyAlignment="1" applyProtection="1">
      <alignment horizontal="center" vertical="center" wrapText="1"/>
      <protection locked="0"/>
    </xf>
    <xf numFmtId="1" fontId="8" fillId="4" borderId="17" xfId="2" applyNumberFormat="1" applyFont="1" applyFill="1" applyBorder="1" applyAlignment="1" applyProtection="1">
      <alignment horizontal="center" vertical="center" wrapText="1"/>
      <protection locked="0"/>
    </xf>
    <xf numFmtId="3" fontId="5" fillId="0" borderId="1" xfId="3" applyNumberFormat="1" applyFont="1" applyBorder="1" applyAlignment="1" applyProtection="1">
      <alignment horizontal="center" vertical="center" wrapText="1"/>
      <protection locked="0"/>
    </xf>
    <xf numFmtId="0" fontId="8" fillId="0" borderId="2"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9" fontId="8" fillId="0" borderId="2" xfId="0" applyNumberFormat="1" applyFont="1" applyBorder="1" applyAlignment="1" applyProtection="1">
      <alignment horizontal="center" vertical="center" wrapText="1"/>
      <protection locked="0"/>
    </xf>
    <xf numFmtId="9" fontId="8" fillId="0" borderId="17" xfId="0" applyNumberFormat="1" applyFont="1" applyBorder="1" applyAlignment="1" applyProtection="1">
      <alignment horizontal="center" vertical="center" wrapText="1"/>
      <protection locked="0"/>
    </xf>
    <xf numFmtId="9" fontId="8" fillId="0" borderId="19" xfId="0" applyNumberFormat="1" applyFont="1" applyBorder="1" applyAlignment="1" applyProtection="1">
      <alignment horizontal="center" vertical="center" wrapText="1"/>
      <protection locked="0"/>
    </xf>
    <xf numFmtId="0" fontId="2" fillId="0" borderId="2" xfId="3" applyBorder="1" applyAlignment="1" applyProtection="1">
      <alignment horizontal="left" vertical="center" wrapText="1"/>
      <protection locked="0"/>
    </xf>
    <xf numFmtId="0" fontId="2" fillId="0" borderId="17" xfId="3" applyBorder="1" applyAlignment="1" applyProtection="1">
      <alignment horizontal="left" vertical="center" wrapText="1"/>
      <protection locked="0"/>
    </xf>
    <xf numFmtId="0" fontId="2" fillId="0" borderId="19" xfId="3" applyBorder="1" applyAlignment="1" applyProtection="1">
      <alignment horizontal="lef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9" fontId="8" fillId="4" borderId="20" xfId="2" applyFont="1" applyFill="1" applyBorder="1" applyAlignment="1">
      <alignment horizontal="center" vertical="center" wrapText="1"/>
    </xf>
    <xf numFmtId="9" fontId="8" fillId="4" borderId="21" xfId="2" applyFont="1" applyFill="1" applyBorder="1" applyAlignment="1">
      <alignment horizontal="center" vertical="center" wrapText="1"/>
    </xf>
    <xf numFmtId="9" fontId="8" fillId="4" borderId="22" xfId="2" applyFont="1" applyFill="1" applyBorder="1" applyAlignment="1">
      <alignment horizontal="center" vertical="center" wrapText="1"/>
    </xf>
    <xf numFmtId="0" fontId="8" fillId="0" borderId="28" xfId="3" applyFont="1" applyBorder="1" applyAlignment="1" applyProtection="1">
      <alignment horizontal="center" vertical="center" wrapText="1"/>
      <protection locked="0"/>
    </xf>
    <xf numFmtId="0" fontId="8" fillId="4" borderId="1" xfId="3" applyFont="1" applyFill="1" applyBorder="1" applyAlignment="1">
      <alignment horizontal="center" vertical="center" wrapText="1"/>
    </xf>
    <xf numFmtId="0" fontId="8" fillId="4" borderId="2" xfId="3" applyFont="1" applyFill="1" applyBorder="1" applyAlignment="1">
      <alignment horizontal="center" vertical="center" wrapText="1"/>
    </xf>
    <xf numFmtId="0" fontId="8" fillId="4" borderId="17" xfId="3" applyFont="1" applyFill="1" applyBorder="1" applyAlignment="1">
      <alignment horizontal="center" vertical="center" wrapText="1"/>
    </xf>
    <xf numFmtId="0" fontId="8" fillId="4" borderId="19" xfId="3" applyFont="1" applyFill="1" applyBorder="1" applyAlignment="1">
      <alignment horizontal="center" vertical="center" wrapText="1"/>
    </xf>
    <xf numFmtId="0" fontId="8" fillId="4" borderId="28" xfId="0" applyFont="1" applyFill="1" applyBorder="1" applyAlignment="1">
      <alignment horizontal="center" vertical="center" wrapText="1"/>
    </xf>
    <xf numFmtId="0" fontId="5" fillId="3" borderId="20" xfId="3" applyFont="1" applyFill="1" applyBorder="1" applyAlignment="1" applyProtection="1">
      <alignment horizontal="center" vertical="center" wrapText="1"/>
      <protection locked="0"/>
    </xf>
    <xf numFmtId="0" fontId="5" fillId="3" borderId="22" xfId="3" applyFont="1" applyFill="1" applyBorder="1" applyAlignment="1" applyProtection="1">
      <alignment horizontal="center" vertical="center" wrapText="1"/>
      <protection locked="0"/>
    </xf>
    <xf numFmtId="0" fontId="5" fillId="3" borderId="21" xfId="3" applyFont="1" applyFill="1" applyBorder="1" applyAlignment="1" applyProtection="1">
      <alignment horizontal="center" vertical="center" wrapText="1"/>
      <protection locked="0"/>
    </xf>
    <xf numFmtId="0" fontId="5" fillId="0" borderId="2" xfId="3" applyFont="1" applyBorder="1" applyAlignment="1">
      <alignment horizontal="center" vertical="center" wrapText="1"/>
    </xf>
    <xf numFmtId="0" fontId="5" fillId="0" borderId="19" xfId="3" applyFont="1" applyBorder="1" applyAlignment="1">
      <alignment horizontal="center" vertical="center" wrapText="1"/>
    </xf>
    <xf numFmtId="9" fontId="8" fillId="4" borderId="20" xfId="2" applyFont="1" applyFill="1" applyBorder="1" applyAlignment="1" applyProtection="1">
      <alignment horizontal="center" vertical="center" wrapText="1"/>
      <protection locked="0"/>
    </xf>
    <xf numFmtId="9" fontId="8" fillId="4" borderId="22" xfId="2" applyFont="1" applyFill="1" applyBorder="1" applyAlignment="1" applyProtection="1">
      <alignment horizontal="center" vertical="center" wrapText="1"/>
      <protection locked="0"/>
    </xf>
    <xf numFmtId="0" fontId="8" fillId="4" borderId="1" xfId="3" applyFont="1" applyFill="1" applyBorder="1" applyAlignment="1" applyProtection="1">
      <alignment horizontal="left" vertical="center" wrapText="1"/>
      <protection locked="0"/>
    </xf>
    <xf numFmtId="9" fontId="8" fillId="4" borderId="1" xfId="3" applyNumberFormat="1" applyFont="1" applyFill="1" applyBorder="1" applyAlignment="1" applyProtection="1">
      <alignment horizontal="center" vertical="center" wrapText="1"/>
      <protection locked="0"/>
    </xf>
    <xf numFmtId="0" fontId="2" fillId="0" borderId="30" xfId="3" applyBorder="1" applyAlignment="1" applyProtection="1">
      <alignment horizontal="center" vertical="center" wrapText="1"/>
      <protection locked="0"/>
    </xf>
    <xf numFmtId="0" fontId="2" fillId="0" borderId="29" xfId="3" applyBorder="1" applyAlignment="1" applyProtection="1">
      <alignment horizontal="center" vertical="center" wrapText="1"/>
      <protection locked="0"/>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1" xfId="0" applyFont="1" applyBorder="1" applyAlignment="1">
      <alignment horizontal="center"/>
    </xf>
    <xf numFmtId="0" fontId="5" fillId="2" borderId="1" xfId="0"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8" fillId="4" borderId="2" xfId="2" applyNumberFormat="1" applyFont="1" applyFill="1" applyBorder="1" applyAlignment="1" applyProtection="1">
      <alignment horizontal="center" vertical="center" wrapText="1"/>
      <protection locked="0"/>
    </xf>
    <xf numFmtId="0" fontId="8" fillId="4" borderId="19" xfId="2" applyNumberFormat="1" applyFont="1" applyFill="1" applyBorder="1" applyAlignment="1" applyProtection="1">
      <alignment horizontal="center" vertical="center" wrapText="1"/>
      <protection locked="0"/>
    </xf>
    <xf numFmtId="9"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8" fillId="0" borderId="2" xfId="0" applyFont="1" applyBorder="1" applyAlignment="1">
      <alignment horizontal="center" vertical="center"/>
    </xf>
    <xf numFmtId="0" fontId="8" fillId="0" borderId="19" xfId="0" applyFont="1" applyBorder="1" applyAlignment="1">
      <alignment horizontal="center" vertical="center"/>
    </xf>
  </cellXfs>
  <cellStyles count="9">
    <cellStyle name="Comma" xfId="1" builtinId="3"/>
    <cellStyle name="Millares 2" xfId="8" xr:uid="{00000000-0005-0000-0000-000001000000}"/>
    <cellStyle name="Normal" xfId="0" builtinId="0"/>
    <cellStyle name="Normal 2" xfId="3" xr:uid="{00000000-0005-0000-0000-000003000000}"/>
    <cellStyle name="Normal 2 2" xfId="4" xr:uid="{00000000-0005-0000-0000-000004000000}"/>
    <cellStyle name="Normal 2 3" xfId="7" xr:uid="{00000000-0005-0000-0000-000005000000}"/>
    <cellStyle name="Normal 3" xfId="5" xr:uid="{00000000-0005-0000-0000-000006000000}"/>
    <cellStyle name="Normal 5" xfId="6" xr:uid="{00000000-0005-0000-0000-000007000000}"/>
    <cellStyle name="Percent" xfId="2" builtinId="5"/>
  </cellStyles>
  <dxfs count="37">
    <dxf>
      <font>
        <b val="0"/>
        <i val="0"/>
        <strike val="0"/>
        <condense val="0"/>
        <extend val="0"/>
        <outline val="0"/>
        <shadow val="0"/>
        <u val="none"/>
        <vertAlign val="baseline"/>
        <sz val="10"/>
        <color auto="1"/>
        <name val="Calibri"/>
        <family val="2"/>
        <scheme val="none"/>
      </font>
      <numFmt numFmtId="35" formatCode="_(* #,##0.00_);_(* \(#,##0.00\);_(* &quot;-&quot;??_);_(@_)"/>
      <fill>
        <patternFill patternType="solid">
          <fgColor indexed="64"/>
          <bgColor theme="0"/>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left" vertical="center" textRotation="0" wrapText="1" indent="0" justifyLastLine="0" shrinkToFit="0" readingOrder="1"/>
      <protection locked="1" hidden="0"/>
    </dxf>
    <dxf>
      <font>
        <b val="0"/>
        <i val="0"/>
        <strike val="0"/>
        <condense val="0"/>
        <extend val="0"/>
        <outline val="0"/>
        <shadow val="0"/>
        <u val="none"/>
        <vertAlign val="baseline"/>
        <sz val="10"/>
        <color auto="1"/>
        <name val="Calibri"/>
        <family val="2"/>
        <scheme val="none"/>
      </font>
      <numFmt numFmtId="34" formatCode="_(&quot;$&quot;* #,##0.00_);_(&quot;$&quot;* \(#,##0.00\);_(&quot;$&quot;* &quot;-&quot;??_);_(@_)"/>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numFmt numFmtId="34" formatCode="_(&quot;$&quot;* #,##0.00_);_(&quot;$&quot;* \(#,##0.00\);_(&quot;$&quot;* &quot;-&quot;??_);_(@_)"/>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Calibri"/>
        <scheme val="none"/>
      </font>
      <numFmt numFmtId="0" formatCode="General"/>
      <fill>
        <patternFill patternType="solid">
          <fgColor indexed="64"/>
          <bgColor theme="0"/>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Calibri"/>
        <scheme val="none"/>
      </font>
      <numFmt numFmtId="0" formatCode="General"/>
      <fill>
        <patternFill patternType="solid">
          <fgColor indexed="64"/>
          <bgColor theme="0"/>
        </patternFill>
      </fill>
      <alignment horizontal="center" vertical="center" textRotation="0" wrapText="1" indent="0" justifyLastLine="0" shrinkToFit="0" readingOrder="1"/>
      <protection locked="1"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general" vertical="center" textRotation="0" wrapText="1" indent="0" justifyLastLine="0" shrinkToFit="0" readingOrder="0"/>
      <protection locked="0" hidden="0"/>
    </dxf>
    <dxf>
      <font>
        <b val="0"/>
        <strike val="0"/>
        <outline val="0"/>
        <shadow val="0"/>
        <u val="none"/>
        <vertAlign val="baseline"/>
        <sz val="10"/>
        <color auto="1"/>
        <name val="Calibri"/>
        <scheme val="none"/>
      </font>
      <numFmt numFmtId="0" formatCode="General"/>
      <fill>
        <patternFill patternType="solid">
          <fgColor indexed="64"/>
          <bgColor theme="0"/>
        </patternFill>
      </fill>
      <alignment vertical="center" textRotation="0" wrapText="1" indent="0" justifyLastLine="0" shrinkToFit="0"/>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general" vertical="center" textRotation="0" wrapText="1" indent="0" justifyLastLine="0" shrinkToFit="0" readingOrder="0"/>
    </dxf>
    <dxf>
      <font>
        <b val="0"/>
        <strike val="0"/>
        <outline val="0"/>
        <shadow val="0"/>
        <u val="none"/>
        <vertAlign val="baseline"/>
        <sz val="10"/>
        <color auto="1"/>
        <name val="Calibri"/>
        <scheme val="none"/>
      </font>
      <numFmt numFmtId="0" formatCode="General"/>
      <fill>
        <patternFill patternType="solid">
          <fgColor indexed="64"/>
          <bgColor theme="0"/>
        </patternFill>
      </fill>
      <alignment vertical="center" textRotation="0" wrapText="1" indent="0" justifyLastLine="0" shrinkToFit="0"/>
      <protection locked="1"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Calibri"/>
        <scheme val="none"/>
      </font>
      <numFmt numFmtId="0" formatCode="General"/>
      <fill>
        <patternFill patternType="solid">
          <fgColor indexed="64"/>
          <bgColor theme="0"/>
        </patternFill>
      </fill>
      <alignment horizontal="left" vertical="center" textRotation="0" wrapText="1" indent="0" justifyLastLine="0" shrinkToFit="0" readingOrder="1"/>
      <protection locked="1"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none"/>
      </font>
      <fill>
        <patternFill patternType="solid">
          <fgColor indexed="64"/>
          <bgColor theme="0"/>
        </patternFill>
      </fill>
      <alignment horizontal="left" vertical="center" textRotation="0" wrapText="1" indent="0" justifyLastLine="0" shrinkToFit="0" readingOrder="1"/>
      <protection locked="0" hidden="0"/>
    </dxf>
    <dxf>
      <font>
        <b/>
        <i val="0"/>
        <strike val="0"/>
        <condense val="0"/>
        <extend val="0"/>
        <outline val="0"/>
        <shadow val="0"/>
        <u val="none"/>
        <vertAlign val="baseline"/>
        <sz val="10"/>
        <color auto="1"/>
        <name val="Calibri"/>
        <scheme val="none"/>
      </font>
      <fill>
        <patternFill patternType="none">
          <fgColor indexed="64"/>
          <bgColor auto="1"/>
        </patternFill>
      </fill>
      <alignment horizontal="center" vertical="center" textRotation="0" wrapText="1" indent="0" justifyLastLine="0" shrinkToFit="0" readingOrder="1"/>
      <border diagonalUp="0" diagonalDown="0" outline="0">
        <left style="double">
          <color rgb="FF000000"/>
        </left>
        <right style="double">
          <color rgb="FF000000"/>
        </right>
        <top/>
        <bottom/>
      </border>
      <protection locked="0" hidden="0"/>
    </dxf>
    <dxf>
      <font>
        <color rgb="FF9C0006"/>
      </font>
      <fill>
        <patternFill>
          <bgColor rgb="FFFFC7CE"/>
        </patternFill>
      </fill>
    </dxf>
  </dxfs>
  <tableStyles count="0" defaultTableStyle="TableStyleMedium2" defaultPivotStyle="PivotStyleLight16"/>
  <colors>
    <mruColors>
      <color rgb="FFB17ED8"/>
      <color rgb="FFC8D1E6"/>
      <color rgb="FFD4DE90"/>
      <color rgb="FF98A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4:Q651" totalsRowCount="1" headerRowDxfId="35" dataDxfId="34">
  <autoFilter ref="A4:Q650" xr:uid="{00000000-000C-0000-FFFF-FFFF00000000}"/>
  <sortState xmlns:xlrd2="http://schemas.microsoft.com/office/spreadsheetml/2017/richdata2" ref="A145:Q217">
    <sortCondition ref="F4:F650"/>
  </sortState>
  <tableColumns count="17">
    <tableColumn id="22" xr3:uid="{00000000-0010-0000-0000-000016000000}" name="Área" dataDxfId="33" totalsRowDxfId="32"/>
    <tableColumn id="3" xr3:uid="{00000000-0010-0000-0000-000003000000}" name="Eje" dataDxfId="31" totalsRowDxfId="30"/>
    <tableColumn id="25" xr3:uid="{00000000-0010-0000-0000-000019000000}" name="Estrategia" dataDxfId="29" totalsRowDxfId="28" dataCellStyle="Normal 2 3">
      <calculatedColumnFormula>IF(Tabla2[[#This Row],[Producto del POA]]&lt;&gt;"",VLOOKUP(Tabla2[[#This Row],[Producto del POA]],Productos,2,FALSE),"")</calculatedColumnFormula>
    </tableColumn>
    <tableColumn id="1" xr3:uid="{00000000-0010-0000-0000-000001000000}" name="Resultado de efecto" dataDxfId="27" totalsRowDxfId="26">
      <calculatedColumnFormula>IF(Tabla2[[#This Row],[Producto del POA]]&lt;&gt;"",VLOOKUP(Tabla2[[#This Row],[Producto del POA]],Productos,3,FALSE),"")</calculatedColumnFormula>
    </tableColumn>
    <tableColumn id="19" xr3:uid="{00000000-0010-0000-0000-000013000000}" name="Producto del POA" dataDxfId="25" totalsRowDxfId="24"/>
    <tableColumn id="24" xr3:uid="{00000000-0010-0000-0000-000018000000}" name="Actividad" dataDxfId="23" totalsRowDxfId="22"/>
    <tableColumn id="20" xr3:uid="{BB7DD749-BCEF-4C5A-99F9-32A5FFDAF3E9}" name="Estructura Programática" dataDxfId="21" totalsRowDxfId="20"/>
    <tableColumn id="2" xr3:uid="{00000000-0010-0000-0000-000002000000}" name="Tarea" dataDxfId="19" totalsRowDxfId="18"/>
    <tableColumn id="23" xr3:uid="{00000000-0010-0000-0000-000017000000}" name="Categoría de insumo" dataDxfId="17" totalsRowDxfId="16"/>
    <tableColumn id="4" xr3:uid="{00000000-0010-0000-0000-000004000000}" name="Insumo o artículo necesario" dataDxfId="15" totalsRowDxfId="14"/>
    <tableColumn id="18" xr3:uid="{00000000-0010-0000-0000-000012000000}" name="Descripción del artículo (opcional)" dataDxfId="13" totalsRowDxfId="12" dataCellStyle="Normal 2 3"/>
    <tableColumn id="5" xr3:uid="{00000000-0010-0000-0000-000005000000}" name="Código del producto" dataDxfId="11" totalsRowDxfId="10">
      <calculatedColumnFormula>IFERROR(VLOOKUP(Tabla2[[#This Row],[Insumo o artículo necesario]],#REF!,3,FALSE),"")</calculatedColumnFormula>
    </tableColumn>
    <tableColumn id="26" xr3:uid="{00000000-0010-0000-0000-00001A000000}" name="Auxiliar" dataDxfId="9" totalsRowDxfId="8" dataCellStyle="Normal 2 3"/>
    <tableColumn id="6" xr3:uid="{00000000-0010-0000-0000-000006000000}" name="Unidad de medida" dataDxfId="7" totalsRowDxfId="6"/>
    <tableColumn id="13" xr3:uid="{00000000-0010-0000-0000-00000D000000}" name="Cantidad" dataDxfId="5" totalsRowDxfId="4"/>
    <tableColumn id="7" xr3:uid="{00000000-0010-0000-0000-000007000000}" name="Costo Unitario (RD$)" dataDxfId="3" totalsRowDxfId="2"/>
    <tableColumn id="8" xr3:uid="{00000000-0010-0000-0000-000008000000}" name="Monto total (RD$)" totalsRowFunction="sum" dataDxfId="1" totalsRowDxfId="0" dataCellStyle="Comma">
      <calculatedColumnFormula>IF(AND(Tabla2[[#This Row],[Cantidad]]&lt;&gt;"",Tabla2[[#This Row],[Costo Unitario (RD$)]]&lt;&gt;""),Tabla2[[#This Row],[Cantidad]]*Tabla2[[#This Row],[Costo Unitario (RD$)]],"")</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144"/>
  <sheetViews>
    <sheetView tabSelected="1" zoomScale="90" zoomScaleNormal="90" workbookViewId="0">
      <selection activeCell="C9" sqref="C9:C74"/>
    </sheetView>
  </sheetViews>
  <sheetFormatPr defaultColWidth="13" defaultRowHeight="12.75" x14ac:dyDescent="0.2"/>
  <cols>
    <col min="1" max="1" width="13.5" style="17" customWidth="1"/>
    <col min="2" max="2" width="14.25" style="17" customWidth="1"/>
    <col min="3" max="3" width="19.5" style="17" customWidth="1"/>
    <col min="4" max="4" width="15.25" style="17" customWidth="1"/>
    <col min="5" max="5" width="9.75" style="17" customWidth="1"/>
    <col min="6" max="6" width="13.75" style="17" customWidth="1"/>
    <col min="7" max="7" width="8.5" style="17" customWidth="1"/>
    <col min="8" max="8" width="7.75" style="17" customWidth="1"/>
    <col min="9" max="9" width="8.75" style="17" customWidth="1"/>
    <col min="10" max="10" width="9.875" style="17" customWidth="1"/>
    <col min="11" max="11" width="13.875" style="17" customWidth="1"/>
    <col min="12" max="12" width="13.625" style="17" customWidth="1"/>
    <col min="13" max="13" width="5.5" style="17" customWidth="1"/>
    <col min="14" max="14" width="36.75" style="17" customWidth="1"/>
    <col min="15" max="16" width="18.875" style="17" customWidth="1"/>
    <col min="17" max="17" width="4.5" style="17" customWidth="1"/>
    <col min="18" max="18" width="27.625" style="17" customWidth="1"/>
    <col min="19" max="19" width="31.75" style="17" customWidth="1"/>
    <col min="20" max="31" width="4.125" style="17" customWidth="1"/>
    <col min="32" max="32" width="17.375" style="35" customWidth="1"/>
    <col min="33" max="16384" width="13" style="17"/>
  </cols>
  <sheetData>
    <row r="1" spans="1:32" x14ac:dyDescent="0.2">
      <c r="A1" s="332" t="s">
        <v>0</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row>
    <row r="2" spans="1:32" x14ac:dyDescent="0.2">
      <c r="A2" s="332" t="s">
        <v>800</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row>
    <row r="3" spans="1:32" s="5" customFormat="1" ht="13.15" customHeight="1" x14ac:dyDescent="0.2">
      <c r="A3" s="322" t="s">
        <v>134</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s="5" customFormat="1" ht="13.15" customHeight="1" x14ac:dyDescent="0.2">
      <c r="A4" s="322" t="s">
        <v>135</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x14ac:dyDescent="0.2">
      <c r="A5" s="41">
        <v>1</v>
      </c>
      <c r="B5" s="41">
        <v>2</v>
      </c>
      <c r="C5" s="41">
        <v>3</v>
      </c>
      <c r="D5" s="41">
        <v>4</v>
      </c>
      <c r="E5" s="41">
        <v>5</v>
      </c>
      <c r="F5" s="41">
        <v>6</v>
      </c>
      <c r="G5" s="335">
        <v>7</v>
      </c>
      <c r="H5" s="336"/>
      <c r="I5" s="336"/>
      <c r="J5" s="337"/>
      <c r="K5" s="41">
        <v>8</v>
      </c>
      <c r="L5" s="41">
        <v>9</v>
      </c>
      <c r="M5" s="327">
        <v>10</v>
      </c>
      <c r="N5" s="328"/>
      <c r="O5" s="41">
        <v>11</v>
      </c>
      <c r="P5" s="42"/>
      <c r="Q5" s="327">
        <v>12</v>
      </c>
      <c r="R5" s="328"/>
      <c r="S5" s="41">
        <v>13</v>
      </c>
      <c r="T5" s="335">
        <v>14</v>
      </c>
      <c r="U5" s="336"/>
      <c r="V5" s="336"/>
      <c r="W5" s="336"/>
      <c r="X5" s="336"/>
      <c r="Y5" s="336"/>
      <c r="Z5" s="336"/>
      <c r="AA5" s="336"/>
      <c r="AB5" s="336"/>
      <c r="AC5" s="336"/>
      <c r="AD5" s="336"/>
      <c r="AE5" s="337"/>
      <c r="AF5" s="41">
        <v>15</v>
      </c>
    </row>
    <row r="6" spans="1:32" ht="13.15" customHeight="1" x14ac:dyDescent="0.2">
      <c r="A6" s="325" t="s">
        <v>136</v>
      </c>
      <c r="B6" s="325" t="s">
        <v>137</v>
      </c>
      <c r="C6" s="325" t="s">
        <v>138</v>
      </c>
      <c r="D6" s="325" t="s">
        <v>139</v>
      </c>
      <c r="E6" s="325" t="s">
        <v>798</v>
      </c>
      <c r="F6" s="325" t="s">
        <v>140</v>
      </c>
      <c r="G6" s="338" t="s">
        <v>141</v>
      </c>
      <c r="H6" s="339"/>
      <c r="I6" s="339"/>
      <c r="J6" s="340"/>
      <c r="K6" s="325" t="s">
        <v>142</v>
      </c>
      <c r="L6" s="325" t="s">
        <v>143</v>
      </c>
      <c r="M6" s="325" t="s">
        <v>144</v>
      </c>
      <c r="N6" s="325" t="s">
        <v>801</v>
      </c>
      <c r="O6" s="325" t="s">
        <v>803</v>
      </c>
      <c r="P6" s="325" t="s">
        <v>898</v>
      </c>
      <c r="Q6" s="325" t="s">
        <v>144</v>
      </c>
      <c r="R6" s="325" t="s">
        <v>802</v>
      </c>
      <c r="S6" s="325" t="s">
        <v>145</v>
      </c>
      <c r="T6" s="338" t="s">
        <v>146</v>
      </c>
      <c r="U6" s="339"/>
      <c r="V6" s="339"/>
      <c r="W6" s="339"/>
      <c r="X6" s="339"/>
      <c r="Y6" s="339"/>
      <c r="Z6" s="339"/>
      <c r="AA6" s="339"/>
      <c r="AB6" s="339"/>
      <c r="AC6" s="339"/>
      <c r="AD6" s="339"/>
      <c r="AE6" s="340"/>
      <c r="AF6" s="325" t="s">
        <v>799</v>
      </c>
    </row>
    <row r="7" spans="1:32" x14ac:dyDescent="0.2">
      <c r="A7" s="326"/>
      <c r="B7" s="326"/>
      <c r="C7" s="326"/>
      <c r="D7" s="326"/>
      <c r="E7" s="326"/>
      <c r="F7" s="326"/>
      <c r="G7" s="323" t="s">
        <v>147</v>
      </c>
      <c r="H7" s="323" t="s">
        <v>148</v>
      </c>
      <c r="I7" s="323" t="s">
        <v>149</v>
      </c>
      <c r="J7" s="323" t="s">
        <v>150</v>
      </c>
      <c r="K7" s="326"/>
      <c r="L7" s="326"/>
      <c r="M7" s="326"/>
      <c r="N7" s="326"/>
      <c r="O7" s="326"/>
      <c r="P7" s="326"/>
      <c r="Q7" s="326"/>
      <c r="R7" s="326"/>
      <c r="S7" s="326"/>
      <c r="T7" s="341" t="s">
        <v>147</v>
      </c>
      <c r="U7" s="342"/>
      <c r="V7" s="343"/>
      <c r="W7" s="341" t="s">
        <v>148</v>
      </c>
      <c r="X7" s="342"/>
      <c r="Y7" s="343"/>
      <c r="Z7" s="341" t="s">
        <v>149</v>
      </c>
      <c r="AA7" s="344"/>
      <c r="AB7" s="345"/>
      <c r="AC7" s="341" t="s">
        <v>150</v>
      </c>
      <c r="AD7" s="342"/>
      <c r="AE7" s="343"/>
      <c r="AF7" s="326"/>
    </row>
    <row r="8" spans="1:32" x14ac:dyDescent="0.2">
      <c r="A8" s="326"/>
      <c r="B8" s="326"/>
      <c r="C8" s="326"/>
      <c r="D8" s="326"/>
      <c r="E8" s="326"/>
      <c r="F8" s="326"/>
      <c r="G8" s="324"/>
      <c r="H8" s="324"/>
      <c r="I8" s="324"/>
      <c r="J8" s="324"/>
      <c r="K8" s="326"/>
      <c r="L8" s="326"/>
      <c r="M8" s="326"/>
      <c r="N8" s="326"/>
      <c r="O8" s="326"/>
      <c r="P8" s="326"/>
      <c r="Q8" s="326"/>
      <c r="R8" s="326"/>
      <c r="S8" s="326"/>
      <c r="T8" s="40">
        <v>1</v>
      </c>
      <c r="U8" s="40">
        <v>2</v>
      </c>
      <c r="V8" s="40">
        <v>3</v>
      </c>
      <c r="W8" s="40">
        <v>4</v>
      </c>
      <c r="X8" s="40">
        <v>5</v>
      </c>
      <c r="Y8" s="40">
        <v>6</v>
      </c>
      <c r="Z8" s="40">
        <v>7</v>
      </c>
      <c r="AA8" s="40">
        <v>8</v>
      </c>
      <c r="AB8" s="40">
        <v>9</v>
      </c>
      <c r="AC8" s="40">
        <v>10</v>
      </c>
      <c r="AD8" s="40">
        <v>11</v>
      </c>
      <c r="AE8" s="40">
        <v>12</v>
      </c>
      <c r="AF8" s="326"/>
    </row>
    <row r="9" spans="1:32" ht="39.6" customHeight="1" x14ac:dyDescent="0.2">
      <c r="A9" s="321" t="s">
        <v>151</v>
      </c>
      <c r="B9" s="321" t="s">
        <v>152</v>
      </c>
      <c r="C9" s="299" t="s">
        <v>1689</v>
      </c>
      <c r="D9" s="299" t="s">
        <v>154</v>
      </c>
      <c r="E9" s="318">
        <v>0.04</v>
      </c>
      <c r="F9" s="329">
        <v>0.06</v>
      </c>
      <c r="G9" s="299">
        <v>0</v>
      </c>
      <c r="H9" s="299">
        <v>0</v>
      </c>
      <c r="I9" s="299">
        <v>0</v>
      </c>
      <c r="J9" s="318">
        <v>0.06</v>
      </c>
      <c r="K9" s="299" t="s">
        <v>155</v>
      </c>
      <c r="L9" s="299" t="s">
        <v>156</v>
      </c>
      <c r="M9" s="354">
        <v>1</v>
      </c>
      <c r="N9" s="354" t="s">
        <v>1692</v>
      </c>
      <c r="O9" s="354" t="s">
        <v>919</v>
      </c>
      <c r="P9" s="354" t="s">
        <v>1286</v>
      </c>
      <c r="Q9" s="121">
        <v>1</v>
      </c>
      <c r="R9" s="125" t="s">
        <v>948</v>
      </c>
      <c r="S9" s="138" t="s">
        <v>376</v>
      </c>
      <c r="T9" s="108"/>
      <c r="U9" s="108"/>
      <c r="V9" s="108"/>
      <c r="W9" s="59"/>
      <c r="X9" s="59"/>
      <c r="Y9" s="59"/>
      <c r="Z9" s="59"/>
      <c r="AA9" s="59"/>
      <c r="AB9" s="59"/>
      <c r="AC9" s="59"/>
      <c r="AD9" s="59"/>
      <c r="AE9" s="59"/>
      <c r="AF9" s="57">
        <f>SUMIF(Tabla2[Tarea],'POA Eje 1'!R9,Tabla2[Monto total (RD$)])</f>
        <v>0</v>
      </c>
    </row>
    <row r="10" spans="1:32" ht="76.5" x14ac:dyDescent="0.2">
      <c r="A10" s="321"/>
      <c r="B10" s="321"/>
      <c r="C10" s="299"/>
      <c r="D10" s="299"/>
      <c r="E10" s="318"/>
      <c r="F10" s="330"/>
      <c r="G10" s="299"/>
      <c r="H10" s="299"/>
      <c r="I10" s="299"/>
      <c r="J10" s="318"/>
      <c r="K10" s="299"/>
      <c r="L10" s="299"/>
      <c r="M10" s="356"/>
      <c r="N10" s="356"/>
      <c r="O10" s="356"/>
      <c r="P10" s="356"/>
      <c r="Q10" s="121">
        <v>2</v>
      </c>
      <c r="R10" s="125" t="s">
        <v>947</v>
      </c>
      <c r="S10" s="138" t="s">
        <v>757</v>
      </c>
      <c r="T10" s="59"/>
      <c r="U10" s="59"/>
      <c r="V10" s="59"/>
      <c r="W10" s="108"/>
      <c r="X10" s="108"/>
      <c r="Y10" s="108"/>
      <c r="Z10" s="108"/>
      <c r="AA10" s="108"/>
      <c r="AB10" s="108"/>
      <c r="AC10" s="108"/>
      <c r="AD10" s="108"/>
      <c r="AE10" s="108"/>
      <c r="AF10" s="57">
        <f>SUMIF(Tabla2[Tarea],'POA Eje 1'!R10,Tabla2[Monto total (RD$)])</f>
        <v>0</v>
      </c>
    </row>
    <row r="11" spans="1:32" ht="91.15" customHeight="1" x14ac:dyDescent="0.2">
      <c r="A11" s="321"/>
      <c r="B11" s="321"/>
      <c r="C11" s="299"/>
      <c r="D11" s="299"/>
      <c r="E11" s="318"/>
      <c r="F11" s="330"/>
      <c r="G11" s="299"/>
      <c r="H11" s="299"/>
      <c r="I11" s="299"/>
      <c r="J11" s="318"/>
      <c r="K11" s="299"/>
      <c r="L11" s="299"/>
      <c r="M11" s="354">
        <v>2</v>
      </c>
      <c r="N11" s="354" t="s">
        <v>1693</v>
      </c>
      <c r="O11" s="354" t="s">
        <v>1121</v>
      </c>
      <c r="P11" s="354" t="s">
        <v>1286</v>
      </c>
      <c r="Q11" s="59">
        <v>1</v>
      </c>
      <c r="R11" s="59" t="s">
        <v>758</v>
      </c>
      <c r="S11" s="59" t="s">
        <v>1122</v>
      </c>
      <c r="T11" s="143"/>
      <c r="U11" s="143"/>
      <c r="V11" s="108"/>
      <c r="W11" s="108"/>
      <c r="X11" s="143"/>
      <c r="Y11" s="143"/>
      <c r="Z11" s="143"/>
      <c r="AA11" s="143"/>
      <c r="AB11" s="143"/>
      <c r="AC11" s="143"/>
      <c r="AD11" s="143"/>
      <c r="AE11" s="143"/>
      <c r="AF11" s="57">
        <f>SUMIF(Tabla2[Tarea],'POA Eje 1'!R11,Tabla2[Monto total (RD$)])</f>
        <v>0</v>
      </c>
    </row>
    <row r="12" spans="1:32" ht="36" customHeight="1" x14ac:dyDescent="0.2">
      <c r="A12" s="321"/>
      <c r="B12" s="321"/>
      <c r="C12" s="299"/>
      <c r="D12" s="299"/>
      <c r="E12" s="318"/>
      <c r="F12" s="330"/>
      <c r="G12" s="299"/>
      <c r="H12" s="299"/>
      <c r="I12" s="299"/>
      <c r="J12" s="318"/>
      <c r="K12" s="299"/>
      <c r="L12" s="299"/>
      <c r="M12" s="355"/>
      <c r="N12" s="355"/>
      <c r="O12" s="355"/>
      <c r="P12" s="355"/>
      <c r="Q12" s="59">
        <v>2</v>
      </c>
      <c r="R12" s="59" t="s">
        <v>759</v>
      </c>
      <c r="S12" s="59" t="s">
        <v>1123</v>
      </c>
      <c r="T12" s="143"/>
      <c r="U12" s="143"/>
      <c r="V12" s="143"/>
      <c r="W12" s="143"/>
      <c r="X12" s="108"/>
      <c r="Y12" s="108"/>
      <c r="Z12" s="143"/>
      <c r="AA12" s="143"/>
      <c r="AB12" s="143"/>
      <c r="AC12" s="143"/>
      <c r="AD12" s="143"/>
      <c r="AE12" s="143"/>
      <c r="AF12" s="57">
        <f>SUMIF(Tabla2[Tarea],'POA Eje 1'!R12,Tabla2[Monto total (RD$)])</f>
        <v>600000</v>
      </c>
    </row>
    <row r="13" spans="1:32" ht="39.6" customHeight="1" x14ac:dyDescent="0.2">
      <c r="A13" s="321"/>
      <c r="B13" s="321"/>
      <c r="C13" s="299"/>
      <c r="D13" s="299"/>
      <c r="E13" s="318"/>
      <c r="F13" s="330"/>
      <c r="G13" s="299"/>
      <c r="H13" s="299"/>
      <c r="I13" s="299"/>
      <c r="J13" s="318"/>
      <c r="K13" s="299"/>
      <c r="L13" s="299"/>
      <c r="M13" s="355"/>
      <c r="N13" s="355"/>
      <c r="O13" s="355"/>
      <c r="P13" s="355"/>
      <c r="Q13" s="59">
        <v>3</v>
      </c>
      <c r="R13" s="59" t="s">
        <v>1124</v>
      </c>
      <c r="S13" s="59" t="s">
        <v>1122</v>
      </c>
      <c r="T13" s="59"/>
      <c r="U13" s="59"/>
      <c r="V13" s="59"/>
      <c r="W13" s="59"/>
      <c r="X13" s="59"/>
      <c r="Y13" s="59"/>
      <c r="Z13" s="108"/>
      <c r="AA13" s="108"/>
      <c r="AB13" s="143"/>
      <c r="AC13" s="143"/>
      <c r="AD13" s="143"/>
      <c r="AE13" s="143"/>
      <c r="AF13" s="57">
        <f>SUMIF(Tabla2[Tarea],'POA Eje 1'!R13,Tabla2[Monto total (RD$)])</f>
        <v>0</v>
      </c>
    </row>
    <row r="14" spans="1:32" ht="25.5" x14ac:dyDescent="0.2">
      <c r="A14" s="321"/>
      <c r="B14" s="321"/>
      <c r="C14" s="299"/>
      <c r="D14" s="299"/>
      <c r="E14" s="318"/>
      <c r="F14" s="330"/>
      <c r="G14" s="299"/>
      <c r="H14" s="299"/>
      <c r="I14" s="299"/>
      <c r="J14" s="318"/>
      <c r="K14" s="299"/>
      <c r="L14" s="299"/>
      <c r="M14" s="356"/>
      <c r="N14" s="356"/>
      <c r="O14" s="356"/>
      <c r="P14" s="356"/>
      <c r="Q14" s="59">
        <v>4</v>
      </c>
      <c r="R14" s="59" t="s">
        <v>1125</v>
      </c>
      <c r="S14" s="59" t="s">
        <v>1126</v>
      </c>
      <c r="T14" s="143"/>
      <c r="U14" s="143"/>
      <c r="V14" s="143"/>
      <c r="W14" s="143"/>
      <c r="X14" s="143"/>
      <c r="Y14" s="108"/>
      <c r="Z14" s="59"/>
      <c r="AA14" s="59"/>
      <c r="AB14" s="59"/>
      <c r="AC14" s="59"/>
      <c r="AD14" s="59"/>
      <c r="AE14" s="108"/>
      <c r="AF14" s="57">
        <f>SUMIF(Tabla2[Tarea],'POA Eje 1'!R14,Tabla2[Monto total (RD$)])</f>
        <v>0</v>
      </c>
    </row>
    <row r="15" spans="1:32" ht="39.6" customHeight="1" x14ac:dyDescent="0.2">
      <c r="A15" s="321"/>
      <c r="B15" s="321"/>
      <c r="C15" s="299"/>
      <c r="D15" s="299"/>
      <c r="E15" s="318"/>
      <c r="F15" s="330"/>
      <c r="G15" s="299"/>
      <c r="H15" s="299"/>
      <c r="I15" s="299"/>
      <c r="J15" s="318"/>
      <c r="K15" s="299"/>
      <c r="L15" s="299"/>
      <c r="M15" s="354">
        <v>1</v>
      </c>
      <c r="N15" s="354" t="s">
        <v>1694</v>
      </c>
      <c r="O15" s="354" t="s">
        <v>177</v>
      </c>
      <c r="P15" s="354" t="s">
        <v>1286</v>
      </c>
      <c r="Q15" s="59">
        <v>1</v>
      </c>
      <c r="R15" s="59" t="s">
        <v>1127</v>
      </c>
      <c r="S15" s="59" t="s">
        <v>1128</v>
      </c>
      <c r="T15" s="108"/>
      <c r="U15" s="108"/>
      <c r="V15" s="108"/>
      <c r="W15" s="108"/>
      <c r="X15" s="108"/>
      <c r="Y15" s="108"/>
      <c r="Z15" s="108"/>
      <c r="AA15" s="59"/>
      <c r="AB15" s="108"/>
      <c r="AC15" s="108"/>
      <c r="AD15" s="108"/>
      <c r="AE15" s="59"/>
      <c r="AF15" s="57">
        <f>SUMIF(Tabla2[Tarea],'POA Eje 1'!R15,Tabla2[Monto total (RD$)])</f>
        <v>1200000</v>
      </c>
    </row>
    <row r="16" spans="1:32" ht="25.5" x14ac:dyDescent="0.2">
      <c r="A16" s="321"/>
      <c r="B16" s="321"/>
      <c r="C16" s="299"/>
      <c r="D16" s="299"/>
      <c r="E16" s="318"/>
      <c r="F16" s="330"/>
      <c r="G16" s="299"/>
      <c r="H16" s="299"/>
      <c r="I16" s="299"/>
      <c r="J16" s="318"/>
      <c r="K16" s="299"/>
      <c r="L16" s="299"/>
      <c r="M16" s="356"/>
      <c r="N16" s="356"/>
      <c r="O16" s="356"/>
      <c r="P16" s="356"/>
      <c r="Q16" s="59">
        <v>2</v>
      </c>
      <c r="R16" s="59" t="s">
        <v>1129</v>
      </c>
      <c r="S16" s="59" t="s">
        <v>1130</v>
      </c>
      <c r="T16" s="108"/>
      <c r="U16" s="108"/>
      <c r="V16" s="108"/>
      <c r="W16" s="108"/>
      <c r="X16" s="108"/>
      <c r="Y16" s="108"/>
      <c r="Z16" s="108"/>
      <c r="AA16" s="143"/>
      <c r="AB16" s="59"/>
      <c r="AC16" s="59"/>
      <c r="AD16" s="59"/>
      <c r="AE16" s="59"/>
      <c r="AF16" s="57">
        <f>SUMIF(Tabla2[Tarea],'POA Eje 1'!R16,Tabla2[Monto total (RD$)])</f>
        <v>0</v>
      </c>
    </row>
    <row r="17" spans="1:32" ht="79.150000000000006" customHeight="1" x14ac:dyDescent="0.2">
      <c r="A17" s="321"/>
      <c r="B17" s="321"/>
      <c r="C17" s="299"/>
      <c r="D17" s="299"/>
      <c r="E17" s="318"/>
      <c r="F17" s="330"/>
      <c r="G17" s="299"/>
      <c r="H17" s="299"/>
      <c r="I17" s="299"/>
      <c r="J17" s="318"/>
      <c r="K17" s="299"/>
      <c r="L17" s="299"/>
      <c r="M17" s="59">
        <v>2</v>
      </c>
      <c r="N17" s="59" t="s">
        <v>1695</v>
      </c>
      <c r="O17" s="59" t="s">
        <v>1131</v>
      </c>
      <c r="P17" s="59" t="s">
        <v>1286</v>
      </c>
      <c r="Q17" s="59">
        <v>1</v>
      </c>
      <c r="R17" s="59" t="s">
        <v>674</v>
      </c>
      <c r="S17" s="59" t="s">
        <v>1132</v>
      </c>
      <c r="T17" s="108"/>
      <c r="U17" s="108"/>
      <c r="V17" s="108"/>
      <c r="W17" s="108"/>
      <c r="X17" s="108"/>
      <c r="Y17" s="108"/>
      <c r="Z17" s="108"/>
      <c r="AA17" s="143"/>
      <c r="AB17" s="108"/>
      <c r="AC17" s="108"/>
      <c r="AD17" s="108"/>
      <c r="AE17" s="108"/>
      <c r="AF17" s="57">
        <f>SUMIF(Tabla2[Tarea],'POA Eje 1'!R17,Tabla2[Monto total (RD$)])</f>
        <v>600000</v>
      </c>
    </row>
    <row r="18" spans="1:32" ht="79.150000000000006" customHeight="1" x14ac:dyDescent="0.2">
      <c r="A18" s="321"/>
      <c r="B18" s="321"/>
      <c r="C18" s="299"/>
      <c r="D18" s="299"/>
      <c r="E18" s="318"/>
      <c r="F18" s="330"/>
      <c r="G18" s="299"/>
      <c r="H18" s="299"/>
      <c r="I18" s="299"/>
      <c r="J18" s="318"/>
      <c r="K18" s="299"/>
      <c r="L18" s="299"/>
      <c r="M18" s="59">
        <v>4</v>
      </c>
      <c r="N18" s="59" t="s">
        <v>1696</v>
      </c>
      <c r="O18" s="59" t="s">
        <v>919</v>
      </c>
      <c r="P18" s="59" t="s">
        <v>1286</v>
      </c>
      <c r="Q18" s="59">
        <v>8</v>
      </c>
      <c r="R18" s="59" t="s">
        <v>675</v>
      </c>
      <c r="S18" s="59" t="s">
        <v>1133</v>
      </c>
      <c r="T18" s="59"/>
      <c r="U18" s="59"/>
      <c r="V18" s="59"/>
      <c r="W18" s="108"/>
      <c r="X18" s="59"/>
      <c r="Y18" s="108"/>
      <c r="Z18" s="59"/>
      <c r="AA18" s="59"/>
      <c r="AB18" s="59"/>
      <c r="AC18" s="59"/>
      <c r="AD18" s="108"/>
      <c r="AE18" s="59"/>
      <c r="AF18" s="57">
        <f>SUMIF(Tabla2[Tarea],'POA Eje 1'!R18,Tabla2[Monto total (RD$)])</f>
        <v>2000000</v>
      </c>
    </row>
    <row r="19" spans="1:32" ht="51.6" customHeight="1" x14ac:dyDescent="0.2">
      <c r="A19" s="321"/>
      <c r="B19" s="321"/>
      <c r="C19" s="299"/>
      <c r="D19" s="299"/>
      <c r="E19" s="318"/>
      <c r="F19" s="330"/>
      <c r="G19" s="299"/>
      <c r="H19" s="299"/>
      <c r="I19" s="299"/>
      <c r="J19" s="318"/>
      <c r="K19" s="299"/>
      <c r="L19" s="299"/>
      <c r="M19" s="354">
        <v>5</v>
      </c>
      <c r="N19" s="360" t="s">
        <v>1697</v>
      </c>
      <c r="O19" s="363" t="s">
        <v>909</v>
      </c>
      <c r="P19" s="363" t="s">
        <v>1286</v>
      </c>
      <c r="Q19" s="166">
        <v>1</v>
      </c>
      <c r="R19" s="167" t="s">
        <v>1228</v>
      </c>
      <c r="S19" s="168" t="s">
        <v>1229</v>
      </c>
      <c r="T19" s="171"/>
      <c r="U19" s="171"/>
      <c r="V19" s="171"/>
      <c r="W19" s="171"/>
      <c r="X19" s="171"/>
      <c r="Y19" s="171"/>
      <c r="Z19" s="169"/>
      <c r="AA19" s="169"/>
      <c r="AB19" s="169"/>
      <c r="AC19" s="169"/>
      <c r="AD19" s="169"/>
      <c r="AE19" s="169"/>
      <c r="AF19" s="57">
        <f>SUMIF(Tabla2[Tarea],'POA Eje 1'!R19,Tabla2[Monto total (RD$)])</f>
        <v>0</v>
      </c>
    </row>
    <row r="20" spans="1:32" ht="51.6" customHeight="1" x14ac:dyDescent="0.2">
      <c r="A20" s="321"/>
      <c r="B20" s="321"/>
      <c r="C20" s="299"/>
      <c r="D20" s="299"/>
      <c r="E20" s="318"/>
      <c r="F20" s="330"/>
      <c r="G20" s="299"/>
      <c r="H20" s="299"/>
      <c r="I20" s="299"/>
      <c r="J20" s="318"/>
      <c r="K20" s="299"/>
      <c r="L20" s="299"/>
      <c r="M20" s="355"/>
      <c r="N20" s="361"/>
      <c r="O20" s="358"/>
      <c r="P20" s="358"/>
      <c r="Q20" s="166">
        <v>2</v>
      </c>
      <c r="R20" s="167" t="s">
        <v>1230</v>
      </c>
      <c r="S20" s="168" t="s">
        <v>1231</v>
      </c>
      <c r="T20" s="169"/>
      <c r="U20" s="169"/>
      <c r="V20" s="169"/>
      <c r="W20" s="169"/>
      <c r="X20" s="169"/>
      <c r="Y20" s="169"/>
      <c r="Z20" s="171"/>
      <c r="AA20" s="171"/>
      <c r="AB20" s="171"/>
      <c r="AC20" s="171"/>
      <c r="AD20" s="171"/>
      <c r="AE20" s="171"/>
      <c r="AF20" s="57">
        <f>SUMIF(Tabla2[Tarea],'POA Eje 1'!R20,Tabla2[Monto total (RD$)])</f>
        <v>0</v>
      </c>
    </row>
    <row r="21" spans="1:32" ht="51.6" customHeight="1" x14ac:dyDescent="0.2">
      <c r="A21" s="321"/>
      <c r="B21" s="321"/>
      <c r="C21" s="299"/>
      <c r="D21" s="299"/>
      <c r="E21" s="318"/>
      <c r="F21" s="330"/>
      <c r="G21" s="299"/>
      <c r="H21" s="299"/>
      <c r="I21" s="299"/>
      <c r="J21" s="318"/>
      <c r="K21" s="299"/>
      <c r="L21" s="299"/>
      <c r="M21" s="355"/>
      <c r="N21" s="361"/>
      <c r="O21" s="358"/>
      <c r="P21" s="358"/>
      <c r="Q21" s="166">
        <v>3</v>
      </c>
      <c r="R21" s="167" t="s">
        <v>1232</v>
      </c>
      <c r="S21" s="168" t="s">
        <v>1233</v>
      </c>
      <c r="T21" s="171"/>
      <c r="U21" s="171"/>
      <c r="V21" s="171"/>
      <c r="W21" s="171"/>
      <c r="X21" s="171"/>
      <c r="Y21" s="171"/>
      <c r="Z21" s="169"/>
      <c r="AA21" s="169"/>
      <c r="AB21" s="169"/>
      <c r="AC21" s="169"/>
      <c r="AD21" s="169"/>
      <c r="AE21" s="169"/>
      <c r="AF21" s="57">
        <f>SUMIF(Tabla2[Tarea],'POA Eje 1'!R21,Tabla2[Monto total (RD$)])</f>
        <v>0</v>
      </c>
    </row>
    <row r="22" spans="1:32" ht="51.6" customHeight="1" x14ac:dyDescent="0.2">
      <c r="A22" s="321"/>
      <c r="B22" s="321"/>
      <c r="C22" s="299"/>
      <c r="D22" s="299"/>
      <c r="E22" s="318"/>
      <c r="F22" s="330"/>
      <c r="G22" s="299"/>
      <c r="H22" s="299"/>
      <c r="I22" s="299"/>
      <c r="J22" s="318"/>
      <c r="K22" s="299"/>
      <c r="L22" s="299"/>
      <c r="M22" s="355"/>
      <c r="N22" s="361"/>
      <c r="O22" s="358"/>
      <c r="P22" s="358"/>
      <c r="Q22" s="166">
        <v>4</v>
      </c>
      <c r="R22" s="167" t="s">
        <v>1234</v>
      </c>
      <c r="S22" s="168" t="s">
        <v>1235</v>
      </c>
      <c r="T22" s="171"/>
      <c r="U22" s="171"/>
      <c r="V22" s="171"/>
      <c r="W22" s="171"/>
      <c r="X22" s="171"/>
      <c r="Y22" s="171"/>
      <c r="Z22" s="171"/>
      <c r="AA22" s="171"/>
      <c r="AB22" s="171"/>
      <c r="AC22" s="171"/>
      <c r="AD22" s="171"/>
      <c r="AE22" s="171"/>
      <c r="AF22" s="57">
        <f>SUMIF(Tabla2[Tarea],'POA Eje 1'!R22,Tabla2[Monto total (RD$)])</f>
        <v>0</v>
      </c>
    </row>
    <row r="23" spans="1:32" ht="51.6" customHeight="1" x14ac:dyDescent="0.2">
      <c r="A23" s="321"/>
      <c r="B23" s="321"/>
      <c r="C23" s="299"/>
      <c r="D23" s="299"/>
      <c r="E23" s="318"/>
      <c r="F23" s="330"/>
      <c r="G23" s="299"/>
      <c r="H23" s="299"/>
      <c r="I23" s="299"/>
      <c r="J23" s="318"/>
      <c r="K23" s="299"/>
      <c r="L23" s="299"/>
      <c r="M23" s="355"/>
      <c r="N23" s="361"/>
      <c r="O23" s="358"/>
      <c r="P23" s="358"/>
      <c r="Q23" s="166">
        <v>5</v>
      </c>
      <c r="R23" s="167" t="s">
        <v>1236</v>
      </c>
      <c r="S23" s="168" t="s">
        <v>1237</v>
      </c>
      <c r="T23" s="171"/>
      <c r="U23" s="171"/>
      <c r="V23" s="171"/>
      <c r="W23" s="169"/>
      <c r="X23" s="169"/>
      <c r="Y23" s="169"/>
      <c r="Z23" s="169"/>
      <c r="AA23" s="169"/>
      <c r="AB23" s="169"/>
      <c r="AC23" s="169"/>
      <c r="AD23" s="169"/>
      <c r="AE23" s="169"/>
      <c r="AF23" s="57">
        <f>SUMIF(Tabla2[Tarea],'POA Eje 1'!R23,Tabla2[Monto total (RD$)])</f>
        <v>0</v>
      </c>
    </row>
    <row r="24" spans="1:32" ht="51.6" customHeight="1" x14ac:dyDescent="0.2">
      <c r="A24" s="321"/>
      <c r="B24" s="321"/>
      <c r="C24" s="299"/>
      <c r="D24" s="299"/>
      <c r="E24" s="318"/>
      <c r="F24" s="330"/>
      <c r="G24" s="299"/>
      <c r="H24" s="299"/>
      <c r="I24" s="299"/>
      <c r="J24" s="318"/>
      <c r="K24" s="299"/>
      <c r="L24" s="299"/>
      <c r="M24" s="355"/>
      <c r="N24" s="361"/>
      <c r="O24" s="358"/>
      <c r="P24" s="358"/>
      <c r="Q24" s="166">
        <v>6</v>
      </c>
      <c r="R24" s="167" t="s">
        <v>1238</v>
      </c>
      <c r="S24" s="168" t="s">
        <v>1239</v>
      </c>
      <c r="T24" s="171"/>
      <c r="U24" s="171"/>
      <c r="V24" s="171"/>
      <c r="W24" s="171"/>
      <c r="X24" s="171"/>
      <c r="Y24" s="171"/>
      <c r="Z24" s="169"/>
      <c r="AA24" s="169"/>
      <c r="AB24" s="169"/>
      <c r="AC24" s="169"/>
      <c r="AD24" s="169"/>
      <c r="AE24" s="169"/>
      <c r="AF24" s="57">
        <f>SUMIF(Tabla2[Tarea],'POA Eje 1'!R24,Tabla2[Monto total (RD$)])</f>
        <v>0</v>
      </c>
    </row>
    <row r="25" spans="1:32" ht="51.6" customHeight="1" x14ac:dyDescent="0.2">
      <c r="A25" s="321"/>
      <c r="B25" s="321"/>
      <c r="C25" s="299"/>
      <c r="D25" s="299"/>
      <c r="E25" s="318"/>
      <c r="F25" s="330"/>
      <c r="G25" s="299"/>
      <c r="H25" s="299"/>
      <c r="I25" s="299"/>
      <c r="J25" s="318"/>
      <c r="K25" s="299"/>
      <c r="L25" s="299"/>
      <c r="M25" s="355"/>
      <c r="N25" s="361"/>
      <c r="O25" s="358"/>
      <c r="P25" s="358"/>
      <c r="Q25" s="166">
        <v>7</v>
      </c>
      <c r="R25" s="167" t="s">
        <v>1240</v>
      </c>
      <c r="S25" s="168" t="s">
        <v>1241</v>
      </c>
      <c r="T25" s="171"/>
      <c r="U25" s="171"/>
      <c r="V25" s="171"/>
      <c r="W25" s="169"/>
      <c r="X25" s="169"/>
      <c r="Y25" s="169"/>
      <c r="Z25" s="169"/>
      <c r="AA25" s="169"/>
      <c r="AB25" s="169"/>
      <c r="AC25" s="169"/>
      <c r="AD25" s="169"/>
      <c r="AE25" s="169"/>
      <c r="AF25" s="57">
        <f>SUMIF(Tabla2[Tarea],'POA Eje 1'!R25,Tabla2[Monto total (RD$)])</f>
        <v>0</v>
      </c>
    </row>
    <row r="26" spans="1:32" ht="51.6" customHeight="1" x14ac:dyDescent="0.2">
      <c r="A26" s="321"/>
      <c r="B26" s="321"/>
      <c r="C26" s="299"/>
      <c r="D26" s="299"/>
      <c r="E26" s="318"/>
      <c r="F26" s="330"/>
      <c r="G26" s="299"/>
      <c r="H26" s="299"/>
      <c r="I26" s="299"/>
      <c r="J26" s="318"/>
      <c r="K26" s="299"/>
      <c r="L26" s="299"/>
      <c r="M26" s="355"/>
      <c r="N26" s="361"/>
      <c r="O26" s="358"/>
      <c r="P26" s="358"/>
      <c r="Q26" s="166">
        <v>8</v>
      </c>
      <c r="R26" s="167" t="s">
        <v>1242</v>
      </c>
      <c r="S26" s="168" t="s">
        <v>1243</v>
      </c>
      <c r="T26" s="171"/>
      <c r="U26" s="171"/>
      <c r="V26" s="171"/>
      <c r="W26" s="171"/>
      <c r="X26" s="171"/>
      <c r="Y26" s="171"/>
      <c r="Z26" s="171"/>
      <c r="AA26" s="171"/>
      <c r="AB26" s="171"/>
      <c r="AC26" s="171"/>
      <c r="AD26" s="171"/>
      <c r="AE26" s="171"/>
      <c r="AF26" s="57">
        <f>SUMIF(Tabla2[Tarea],'POA Eje 1'!R26,Tabla2[Monto total (RD$)])</f>
        <v>0</v>
      </c>
    </row>
    <row r="27" spans="1:32" ht="51.6" customHeight="1" x14ac:dyDescent="0.2">
      <c r="A27" s="321"/>
      <c r="B27" s="321"/>
      <c r="C27" s="299"/>
      <c r="D27" s="299"/>
      <c r="E27" s="318"/>
      <c r="F27" s="330"/>
      <c r="G27" s="299"/>
      <c r="H27" s="299"/>
      <c r="I27" s="299"/>
      <c r="J27" s="318"/>
      <c r="K27" s="299"/>
      <c r="L27" s="299"/>
      <c r="M27" s="355"/>
      <c r="N27" s="361"/>
      <c r="O27" s="358"/>
      <c r="P27" s="358"/>
      <c r="Q27" s="166">
        <v>9</v>
      </c>
      <c r="R27" s="167" t="s">
        <v>1244</v>
      </c>
      <c r="S27" s="168" t="s">
        <v>1245</v>
      </c>
      <c r="T27" s="171"/>
      <c r="U27" s="171"/>
      <c r="V27" s="171"/>
      <c r="W27" s="171"/>
      <c r="X27" s="171"/>
      <c r="Y27" s="171"/>
      <c r="Z27" s="171"/>
      <c r="AA27" s="171"/>
      <c r="AB27" s="171"/>
      <c r="AC27" s="171"/>
      <c r="AD27" s="171"/>
      <c r="AE27" s="171"/>
      <c r="AF27" s="57">
        <f>SUMIF(Tabla2[Tarea],'POA Eje 1'!R27,Tabla2[Monto total (RD$)])</f>
        <v>0</v>
      </c>
    </row>
    <row r="28" spans="1:32" ht="51.6" customHeight="1" x14ac:dyDescent="0.2">
      <c r="A28" s="321"/>
      <c r="B28" s="321"/>
      <c r="C28" s="299"/>
      <c r="D28" s="299"/>
      <c r="E28" s="318"/>
      <c r="F28" s="330"/>
      <c r="G28" s="299"/>
      <c r="H28" s="299"/>
      <c r="I28" s="299"/>
      <c r="J28" s="318"/>
      <c r="K28" s="299"/>
      <c r="L28" s="299"/>
      <c r="M28" s="356"/>
      <c r="N28" s="362"/>
      <c r="O28" s="364"/>
      <c r="P28" s="364"/>
      <c r="Q28" s="166">
        <v>10</v>
      </c>
      <c r="R28" s="167" t="s">
        <v>1246</v>
      </c>
      <c r="S28" s="168" t="s">
        <v>1245</v>
      </c>
      <c r="T28" s="171"/>
      <c r="U28" s="171"/>
      <c r="V28" s="171"/>
      <c r="W28" s="171"/>
      <c r="X28" s="171"/>
      <c r="Y28" s="171"/>
      <c r="Z28" s="171"/>
      <c r="AA28" s="171"/>
      <c r="AB28" s="171"/>
      <c r="AC28" s="171"/>
      <c r="AD28" s="171"/>
      <c r="AE28" s="171"/>
      <c r="AF28" s="57">
        <f>SUMIF(Tabla2[Tarea],'POA Eje 1'!R28,Tabla2[Monto total (RD$)])</f>
        <v>0</v>
      </c>
    </row>
    <row r="29" spans="1:32" ht="51" x14ac:dyDescent="0.2">
      <c r="A29" s="321"/>
      <c r="B29" s="321"/>
      <c r="C29" s="299"/>
      <c r="D29" s="299"/>
      <c r="E29" s="318"/>
      <c r="F29" s="330"/>
      <c r="G29" s="299"/>
      <c r="H29" s="299"/>
      <c r="I29" s="299"/>
      <c r="J29" s="318"/>
      <c r="K29" s="299"/>
      <c r="L29" s="299"/>
      <c r="M29" s="354">
        <v>6</v>
      </c>
      <c r="N29" s="366" t="s">
        <v>1698</v>
      </c>
      <c r="O29" s="349" t="s">
        <v>910</v>
      </c>
      <c r="P29" s="349" t="s">
        <v>1286</v>
      </c>
      <c r="Q29" s="166">
        <v>1</v>
      </c>
      <c r="R29" s="167" t="s">
        <v>1404</v>
      </c>
      <c r="S29" s="170" t="s">
        <v>1247</v>
      </c>
      <c r="T29" s="171"/>
      <c r="U29" s="171"/>
      <c r="V29" s="169"/>
      <c r="W29" s="169"/>
      <c r="X29" s="169"/>
      <c r="Y29" s="169"/>
      <c r="Z29" s="169"/>
      <c r="AA29" s="169"/>
      <c r="AB29" s="169"/>
      <c r="AC29" s="169"/>
      <c r="AD29" s="169"/>
      <c r="AE29" s="169"/>
      <c r="AF29" s="57">
        <f>SUMIF(Tabla2[Tarea],'POA Eje 1'!R29,Tabla2[Monto total (RD$)])</f>
        <v>875000</v>
      </c>
    </row>
    <row r="30" spans="1:32" ht="63.75" x14ac:dyDescent="0.2">
      <c r="A30" s="321"/>
      <c r="B30" s="321"/>
      <c r="C30" s="299"/>
      <c r="D30" s="299"/>
      <c r="E30" s="318"/>
      <c r="F30" s="330"/>
      <c r="G30" s="299"/>
      <c r="H30" s="299"/>
      <c r="I30" s="299"/>
      <c r="J30" s="318"/>
      <c r="K30" s="299"/>
      <c r="L30" s="299"/>
      <c r="M30" s="355"/>
      <c r="N30" s="361"/>
      <c r="O30" s="358"/>
      <c r="P30" s="358"/>
      <c r="Q30" s="166">
        <v>2</v>
      </c>
      <c r="R30" s="167" t="s">
        <v>1405</v>
      </c>
      <c r="S30" s="170" t="s">
        <v>1247</v>
      </c>
      <c r="T30" s="169"/>
      <c r="U30" s="171"/>
      <c r="V30" s="171"/>
      <c r="W30" s="169"/>
      <c r="X30" s="169"/>
      <c r="Y30" s="169"/>
      <c r="Z30" s="169"/>
      <c r="AA30" s="169"/>
      <c r="AB30" s="169"/>
      <c r="AC30" s="169"/>
      <c r="AD30" s="169"/>
      <c r="AE30" s="169"/>
      <c r="AF30" s="57">
        <f>SUMIF(Tabla2[Tarea],'POA Eje 1'!R30,Tabla2[Monto total (RD$)])</f>
        <v>329000</v>
      </c>
    </row>
    <row r="31" spans="1:32" ht="25.5" x14ac:dyDescent="0.2">
      <c r="A31" s="321"/>
      <c r="B31" s="321"/>
      <c r="C31" s="299"/>
      <c r="D31" s="299"/>
      <c r="E31" s="318"/>
      <c r="F31" s="330"/>
      <c r="G31" s="299"/>
      <c r="H31" s="299"/>
      <c r="I31" s="299"/>
      <c r="J31" s="318"/>
      <c r="K31" s="299"/>
      <c r="L31" s="299"/>
      <c r="M31" s="355"/>
      <c r="N31" s="361"/>
      <c r="O31" s="358"/>
      <c r="P31" s="358"/>
      <c r="Q31" s="166">
        <v>3</v>
      </c>
      <c r="R31" s="167" t="s">
        <v>1248</v>
      </c>
      <c r="S31" s="170" t="s">
        <v>1249</v>
      </c>
      <c r="T31" s="169"/>
      <c r="U31" s="171"/>
      <c r="V31" s="171"/>
      <c r="W31" s="169"/>
      <c r="X31" s="169"/>
      <c r="Y31" s="169"/>
      <c r="Z31" s="169"/>
      <c r="AA31" s="169"/>
      <c r="AB31" s="169"/>
      <c r="AC31" s="169"/>
      <c r="AD31" s="169"/>
      <c r="AE31" s="169"/>
      <c r="AF31" s="57">
        <f>SUMIF(Tabla2[Tarea],'POA Eje 1'!R31,Tabla2[Monto total (RD$)])</f>
        <v>0</v>
      </c>
    </row>
    <row r="32" spans="1:32" ht="38.25" x14ac:dyDescent="0.2">
      <c r="A32" s="321"/>
      <c r="B32" s="321"/>
      <c r="C32" s="299"/>
      <c r="D32" s="299"/>
      <c r="E32" s="318"/>
      <c r="F32" s="330"/>
      <c r="G32" s="299"/>
      <c r="H32" s="299"/>
      <c r="I32" s="299"/>
      <c r="J32" s="318"/>
      <c r="K32" s="299"/>
      <c r="L32" s="299"/>
      <c r="M32" s="355"/>
      <c r="N32" s="361"/>
      <c r="O32" s="358"/>
      <c r="P32" s="358"/>
      <c r="Q32" s="166">
        <v>4</v>
      </c>
      <c r="R32" s="167" t="s">
        <v>1250</v>
      </c>
      <c r="S32" s="170" t="s">
        <v>1251</v>
      </c>
      <c r="T32" s="169"/>
      <c r="U32" s="169"/>
      <c r="V32" s="171"/>
      <c r="W32" s="171"/>
      <c r="X32" s="166"/>
      <c r="Y32" s="169"/>
      <c r="Z32" s="169"/>
      <c r="AA32" s="169"/>
      <c r="AB32" s="169"/>
      <c r="AC32" s="169"/>
      <c r="AD32" s="169"/>
      <c r="AE32" s="169"/>
      <c r="AF32" s="57">
        <f>SUMIF(Tabla2[Tarea],'POA Eje 1'!R32,Tabla2[Monto total (RD$)])</f>
        <v>0</v>
      </c>
    </row>
    <row r="33" spans="1:32" ht="25.5" x14ac:dyDescent="0.2">
      <c r="A33" s="321"/>
      <c r="B33" s="321"/>
      <c r="C33" s="299"/>
      <c r="D33" s="299"/>
      <c r="E33" s="318"/>
      <c r="F33" s="330"/>
      <c r="G33" s="299"/>
      <c r="H33" s="299"/>
      <c r="I33" s="299"/>
      <c r="J33" s="318"/>
      <c r="K33" s="299"/>
      <c r="L33" s="299"/>
      <c r="M33" s="355"/>
      <c r="N33" s="361"/>
      <c r="O33" s="358"/>
      <c r="P33" s="358"/>
      <c r="Q33" s="166">
        <v>5</v>
      </c>
      <c r="R33" s="167" t="s">
        <v>1252</v>
      </c>
      <c r="S33" s="170" t="s">
        <v>1253</v>
      </c>
      <c r="T33" s="169"/>
      <c r="U33" s="169"/>
      <c r="V33" s="171"/>
      <c r="W33" s="171"/>
      <c r="X33" s="166"/>
      <c r="Y33" s="169"/>
      <c r="Z33" s="169"/>
      <c r="AA33" s="169"/>
      <c r="AB33" s="169"/>
      <c r="AC33" s="169"/>
      <c r="AD33" s="169"/>
      <c r="AE33" s="169"/>
      <c r="AF33" s="57">
        <f>SUMIF(Tabla2[Tarea],'POA Eje 1'!R33,Tabla2[Monto total (RD$)])</f>
        <v>0</v>
      </c>
    </row>
    <row r="34" spans="1:32" ht="25.5" x14ac:dyDescent="0.2">
      <c r="A34" s="321"/>
      <c r="B34" s="321"/>
      <c r="C34" s="299"/>
      <c r="D34" s="299"/>
      <c r="E34" s="318"/>
      <c r="F34" s="330"/>
      <c r="G34" s="299"/>
      <c r="H34" s="299"/>
      <c r="I34" s="299"/>
      <c r="J34" s="318"/>
      <c r="K34" s="299"/>
      <c r="L34" s="299"/>
      <c r="M34" s="356"/>
      <c r="N34" s="367"/>
      <c r="O34" s="359"/>
      <c r="P34" s="359"/>
      <c r="Q34" s="166">
        <v>6</v>
      </c>
      <c r="R34" s="167" t="s">
        <v>1254</v>
      </c>
      <c r="S34" s="170" t="s">
        <v>1251</v>
      </c>
      <c r="T34" s="169"/>
      <c r="U34" s="169"/>
      <c r="V34" s="171"/>
      <c r="W34" s="171"/>
      <c r="X34" s="171"/>
      <c r="Y34" s="171"/>
      <c r="Z34" s="171"/>
      <c r="AA34" s="171"/>
      <c r="AB34" s="171"/>
      <c r="AC34" s="171"/>
      <c r="AD34" s="171"/>
      <c r="AE34" s="169"/>
      <c r="AF34" s="57">
        <f>SUMIF(Tabla2[Tarea],'POA Eje 1'!R34,Tabla2[Monto total (RD$)])</f>
        <v>0</v>
      </c>
    </row>
    <row r="35" spans="1:32" ht="28.15" customHeight="1" x14ac:dyDescent="0.2">
      <c r="A35" s="321"/>
      <c r="B35" s="321"/>
      <c r="C35" s="299"/>
      <c r="D35" s="299"/>
      <c r="E35" s="318"/>
      <c r="F35" s="330"/>
      <c r="G35" s="299"/>
      <c r="H35" s="299"/>
      <c r="I35" s="299"/>
      <c r="J35" s="318"/>
      <c r="K35" s="299"/>
      <c r="L35" s="299"/>
      <c r="M35" s="304">
        <v>7</v>
      </c>
      <c r="N35" s="304" t="s">
        <v>1699</v>
      </c>
      <c r="O35" s="304" t="s">
        <v>1134</v>
      </c>
      <c r="P35" s="354" t="s">
        <v>1286</v>
      </c>
      <c r="Q35" s="59">
        <v>1</v>
      </c>
      <c r="R35" s="124" t="s">
        <v>1135</v>
      </c>
      <c r="S35" s="368" t="s">
        <v>1136</v>
      </c>
      <c r="T35" s="99"/>
      <c r="U35" s="99"/>
      <c r="V35" s="99"/>
      <c r="W35" s="99"/>
      <c r="X35" s="99"/>
      <c r="Y35" s="99"/>
      <c r="Z35" s="99"/>
      <c r="AA35" s="99"/>
      <c r="AB35" s="99"/>
      <c r="AC35" s="99"/>
      <c r="AD35" s="99"/>
      <c r="AE35" s="99"/>
      <c r="AF35" s="57">
        <f>SUMIF(Tabla2[Tarea],'POA Eje 1'!R35,Tabla2[Monto total (RD$)])</f>
        <v>0</v>
      </c>
    </row>
    <row r="36" spans="1:32" ht="15" x14ac:dyDescent="0.2">
      <c r="A36" s="321"/>
      <c r="B36" s="321"/>
      <c r="C36" s="299"/>
      <c r="D36" s="299"/>
      <c r="E36" s="318"/>
      <c r="F36" s="330"/>
      <c r="G36" s="299"/>
      <c r="H36" s="299"/>
      <c r="I36" s="299"/>
      <c r="J36" s="318"/>
      <c r="K36" s="299"/>
      <c r="L36" s="299"/>
      <c r="M36" s="305"/>
      <c r="N36" s="305"/>
      <c r="O36" s="305"/>
      <c r="P36" s="355"/>
      <c r="Q36" s="147">
        <v>2</v>
      </c>
      <c r="R36" s="124" t="s">
        <v>760</v>
      </c>
      <c r="S36" s="369"/>
      <c r="T36" s="108"/>
      <c r="U36" s="108"/>
      <c r="V36" s="108"/>
      <c r="W36" s="122"/>
      <c r="X36" s="122"/>
      <c r="Y36" s="122"/>
      <c r="Z36" s="122"/>
      <c r="AA36" s="122"/>
      <c r="AB36" s="122"/>
      <c r="AC36" s="122"/>
      <c r="AD36" s="122"/>
      <c r="AE36" s="122"/>
      <c r="AF36" s="57">
        <f>SUMIF(Tabla2[Tarea],'POA Eje 1'!R36,Tabla2[Monto total (RD$)])</f>
        <v>0</v>
      </c>
    </row>
    <row r="37" spans="1:32" ht="13.15" customHeight="1" x14ac:dyDescent="0.2">
      <c r="A37" s="321"/>
      <c r="B37" s="321"/>
      <c r="C37" s="299"/>
      <c r="D37" s="299"/>
      <c r="E37" s="318"/>
      <c r="F37" s="330"/>
      <c r="G37" s="299"/>
      <c r="H37" s="299"/>
      <c r="I37" s="299"/>
      <c r="J37" s="318"/>
      <c r="K37" s="299"/>
      <c r="L37" s="299"/>
      <c r="M37" s="305"/>
      <c r="N37" s="305"/>
      <c r="O37" s="305"/>
      <c r="P37" s="355"/>
      <c r="Q37" s="147">
        <v>3</v>
      </c>
      <c r="R37" s="124" t="s">
        <v>761</v>
      </c>
      <c r="S37" s="369"/>
      <c r="T37" s="122"/>
      <c r="U37" s="122"/>
      <c r="V37" s="122"/>
      <c r="W37" s="108"/>
      <c r="X37" s="108"/>
      <c r="Y37" s="108"/>
      <c r="Z37" s="59"/>
      <c r="AA37" s="59"/>
      <c r="AB37" s="59"/>
      <c r="AC37" s="122"/>
      <c r="AD37" s="122"/>
      <c r="AE37" s="122"/>
      <c r="AF37" s="57">
        <f>SUMIF(Tabla2[Tarea],'POA Eje 1'!R37,Tabla2[Monto total (RD$)])</f>
        <v>0</v>
      </c>
    </row>
    <row r="38" spans="1:32" ht="38.25" x14ac:dyDescent="0.2">
      <c r="A38" s="321"/>
      <c r="B38" s="321"/>
      <c r="C38" s="299"/>
      <c r="D38" s="299"/>
      <c r="E38" s="318"/>
      <c r="F38" s="330"/>
      <c r="G38" s="299"/>
      <c r="H38" s="299"/>
      <c r="I38" s="299"/>
      <c r="J38" s="318"/>
      <c r="K38" s="299"/>
      <c r="L38" s="299"/>
      <c r="M38" s="305"/>
      <c r="N38" s="305"/>
      <c r="O38" s="305"/>
      <c r="P38" s="355"/>
      <c r="Q38" s="147">
        <v>4</v>
      </c>
      <c r="R38" s="124" t="s">
        <v>1137</v>
      </c>
      <c r="S38" s="369"/>
      <c r="T38" s="122"/>
      <c r="U38" s="122"/>
      <c r="V38" s="122"/>
      <c r="W38" s="59"/>
      <c r="X38" s="59"/>
      <c r="Y38" s="59"/>
      <c r="Z38" s="108"/>
      <c r="AA38" s="108"/>
      <c r="AB38" s="108"/>
      <c r="AC38" s="145"/>
      <c r="AD38" s="145"/>
      <c r="AE38" s="122"/>
      <c r="AF38" s="57">
        <f>SUMIF(Tabla2[Tarea],'POA Eje 1'!R38,Tabla2[Monto total (RD$)])</f>
        <v>0</v>
      </c>
    </row>
    <row r="39" spans="1:32" ht="25.5" x14ac:dyDescent="0.2">
      <c r="A39" s="321"/>
      <c r="B39" s="321"/>
      <c r="C39" s="299"/>
      <c r="D39" s="299"/>
      <c r="E39" s="318"/>
      <c r="F39" s="330"/>
      <c r="G39" s="299"/>
      <c r="H39" s="299"/>
      <c r="I39" s="299"/>
      <c r="J39" s="318"/>
      <c r="K39" s="299"/>
      <c r="L39" s="299"/>
      <c r="M39" s="306"/>
      <c r="N39" s="306"/>
      <c r="O39" s="306"/>
      <c r="P39" s="356"/>
      <c r="Q39" s="147">
        <v>5</v>
      </c>
      <c r="R39" s="124" t="s">
        <v>1138</v>
      </c>
      <c r="S39" s="370"/>
      <c r="T39" s="122"/>
      <c r="U39" s="122"/>
      <c r="V39" s="122"/>
      <c r="W39" s="122"/>
      <c r="X39" s="122"/>
      <c r="Y39" s="122"/>
      <c r="Z39" s="122"/>
      <c r="AA39" s="122"/>
      <c r="AB39" s="122"/>
      <c r="AC39" s="122"/>
      <c r="AD39" s="144"/>
      <c r="AE39" s="108"/>
      <c r="AF39" s="57">
        <f>SUMIF(Tabla2[Tarea],'POA Eje 1'!R39,Tabla2[Monto total (RD$)])</f>
        <v>0</v>
      </c>
    </row>
    <row r="40" spans="1:32" ht="25.5" x14ac:dyDescent="0.2">
      <c r="A40" s="321"/>
      <c r="B40" s="321"/>
      <c r="C40" s="299"/>
      <c r="D40" s="299"/>
      <c r="E40" s="318"/>
      <c r="F40" s="330"/>
      <c r="G40" s="299"/>
      <c r="H40" s="299"/>
      <c r="I40" s="299"/>
      <c r="J40" s="318"/>
      <c r="K40" s="299"/>
      <c r="L40" s="299"/>
      <c r="M40" s="304">
        <v>8</v>
      </c>
      <c r="N40" s="354" t="s">
        <v>1700</v>
      </c>
      <c r="O40" s="354" t="s">
        <v>919</v>
      </c>
      <c r="P40" s="354" t="s">
        <v>1286</v>
      </c>
      <c r="Q40" s="59">
        <v>1</v>
      </c>
      <c r="R40" s="59" t="s">
        <v>762</v>
      </c>
      <c r="S40" s="315" t="s">
        <v>1139</v>
      </c>
      <c r="T40" s="108"/>
      <c r="U40" s="108"/>
      <c r="V40" s="108"/>
      <c r="W40" s="108"/>
      <c r="X40" s="108"/>
      <c r="Y40" s="108"/>
      <c r="Z40" s="108"/>
      <c r="AA40" s="108"/>
      <c r="AB40" s="108"/>
      <c r="AC40" s="108"/>
      <c r="AD40" s="108"/>
      <c r="AE40" s="108"/>
      <c r="AF40" s="57">
        <f>SUMIF(Tabla2[Tarea],'POA Eje 1'!R40,Tabla2[Monto total (RD$)])</f>
        <v>9130000</v>
      </c>
    </row>
    <row r="41" spans="1:32" ht="51" x14ac:dyDescent="0.2">
      <c r="A41" s="321"/>
      <c r="B41" s="321"/>
      <c r="C41" s="299"/>
      <c r="D41" s="299"/>
      <c r="E41" s="318"/>
      <c r="F41" s="330"/>
      <c r="G41" s="299"/>
      <c r="H41" s="299"/>
      <c r="I41" s="299"/>
      <c r="J41" s="318"/>
      <c r="K41" s="299"/>
      <c r="L41" s="299"/>
      <c r="M41" s="306"/>
      <c r="N41" s="356"/>
      <c r="O41" s="356"/>
      <c r="P41" s="356"/>
      <c r="Q41" s="59">
        <v>2</v>
      </c>
      <c r="R41" s="59" t="s">
        <v>1140</v>
      </c>
      <c r="S41" s="317"/>
      <c r="T41" s="108"/>
      <c r="U41" s="108"/>
      <c r="V41" s="108"/>
      <c r="W41" s="108"/>
      <c r="X41" s="108"/>
      <c r="Y41" s="108"/>
      <c r="Z41" s="108"/>
      <c r="AA41" s="108"/>
      <c r="AB41" s="108"/>
      <c r="AC41" s="108"/>
      <c r="AD41" s="108"/>
      <c r="AE41" s="108"/>
      <c r="AF41" s="57">
        <f>SUMIF(Tabla2[Tarea],'POA Eje 1'!R41,Tabla2[Monto total (RD$)])</f>
        <v>0</v>
      </c>
    </row>
    <row r="42" spans="1:32" ht="38.25" x14ac:dyDescent="0.2">
      <c r="A42" s="321"/>
      <c r="B42" s="321"/>
      <c r="C42" s="299"/>
      <c r="D42" s="299"/>
      <c r="E42" s="318"/>
      <c r="F42" s="330"/>
      <c r="G42" s="299"/>
      <c r="H42" s="299"/>
      <c r="I42" s="299"/>
      <c r="J42" s="318"/>
      <c r="K42" s="299"/>
      <c r="L42" s="299"/>
      <c r="M42" s="304">
        <v>10</v>
      </c>
      <c r="N42" s="354" t="s">
        <v>1701</v>
      </c>
      <c r="O42" s="354" t="s">
        <v>911</v>
      </c>
      <c r="P42" s="354" t="s">
        <v>1286</v>
      </c>
      <c r="Q42" s="59">
        <v>1</v>
      </c>
      <c r="R42" s="59" t="s">
        <v>1141</v>
      </c>
      <c r="S42" s="354" t="s">
        <v>763</v>
      </c>
      <c r="T42" s="146"/>
      <c r="U42" s="146"/>
      <c r="V42" s="146"/>
      <c r="W42" s="146"/>
      <c r="X42" s="108"/>
      <c r="Y42" s="108"/>
      <c r="Z42" s="59"/>
      <c r="AA42" s="59"/>
      <c r="AB42" s="59"/>
      <c r="AC42" s="59"/>
      <c r="AD42" s="59"/>
      <c r="AE42" s="59"/>
      <c r="AF42" s="57">
        <f>SUMIF(Tabla2[Tarea],'POA Eje 1'!R42,Tabla2[Monto total (RD$)])</f>
        <v>2000000</v>
      </c>
    </row>
    <row r="43" spans="1:32" x14ac:dyDescent="0.2">
      <c r="A43" s="321"/>
      <c r="B43" s="321"/>
      <c r="C43" s="299"/>
      <c r="D43" s="299"/>
      <c r="E43" s="318"/>
      <c r="F43" s="330"/>
      <c r="G43" s="299"/>
      <c r="H43" s="299"/>
      <c r="I43" s="299"/>
      <c r="J43" s="318"/>
      <c r="K43" s="299"/>
      <c r="L43" s="299"/>
      <c r="M43" s="305"/>
      <c r="N43" s="355"/>
      <c r="O43" s="355"/>
      <c r="P43" s="355"/>
      <c r="Q43" s="59">
        <v>2</v>
      </c>
      <c r="R43" s="59" t="s">
        <v>1142</v>
      </c>
      <c r="S43" s="355"/>
      <c r="T43" s="59"/>
      <c r="U43" s="59"/>
      <c r="V43" s="59"/>
      <c r="W43" s="108"/>
      <c r="X43" s="108"/>
      <c r="Y43" s="108"/>
      <c r="Z43" s="59"/>
      <c r="AA43" s="59"/>
      <c r="AB43" s="59"/>
      <c r="AC43" s="59"/>
      <c r="AD43" s="59"/>
      <c r="AE43" s="59"/>
      <c r="AF43" s="57">
        <f>SUMIF(Tabla2[Tarea],'POA Eje 1'!R43,Tabla2[Monto total (RD$)])</f>
        <v>0</v>
      </c>
    </row>
    <row r="44" spans="1:32" ht="25.5" x14ac:dyDescent="0.2">
      <c r="A44" s="321"/>
      <c r="B44" s="321"/>
      <c r="C44" s="299"/>
      <c r="D44" s="299"/>
      <c r="E44" s="318"/>
      <c r="F44" s="330"/>
      <c r="G44" s="299"/>
      <c r="H44" s="299"/>
      <c r="I44" s="299"/>
      <c r="J44" s="318"/>
      <c r="K44" s="299"/>
      <c r="L44" s="299"/>
      <c r="M44" s="306"/>
      <c r="N44" s="356"/>
      <c r="O44" s="356"/>
      <c r="P44" s="356"/>
      <c r="Q44" s="59">
        <v>3</v>
      </c>
      <c r="R44" s="59" t="s">
        <v>1143</v>
      </c>
      <c r="S44" s="356"/>
      <c r="T44" s="59"/>
      <c r="U44" s="108"/>
      <c r="V44" s="108"/>
      <c r="W44" s="59"/>
      <c r="X44" s="59"/>
      <c r="Y44" s="59"/>
      <c r="Z44" s="59"/>
      <c r="AA44" s="59"/>
      <c r="AB44" s="59"/>
      <c r="AC44" s="108"/>
      <c r="AD44" s="108"/>
      <c r="AE44" s="108"/>
      <c r="AF44" s="57">
        <f>SUMIF(Tabla2[Tarea],'POA Eje 1'!R44,Tabla2[Monto total (RD$)])</f>
        <v>0</v>
      </c>
    </row>
    <row r="45" spans="1:32" ht="38.25" x14ac:dyDescent="0.2">
      <c r="A45" s="321"/>
      <c r="B45" s="321"/>
      <c r="C45" s="299"/>
      <c r="D45" s="299"/>
      <c r="E45" s="318"/>
      <c r="F45" s="330"/>
      <c r="G45" s="299"/>
      <c r="H45" s="299"/>
      <c r="I45" s="299"/>
      <c r="J45" s="318"/>
      <c r="K45" s="299"/>
      <c r="L45" s="299"/>
      <c r="M45" s="60">
        <v>11</v>
      </c>
      <c r="N45" s="60" t="s">
        <v>1702</v>
      </c>
      <c r="O45" s="60" t="s">
        <v>919</v>
      </c>
      <c r="P45" s="142" t="s">
        <v>1286</v>
      </c>
      <c r="Q45" s="60">
        <v>1</v>
      </c>
      <c r="R45" s="59" t="s">
        <v>676</v>
      </c>
      <c r="S45" s="59" t="s">
        <v>764</v>
      </c>
      <c r="T45" s="108"/>
      <c r="U45" s="108"/>
      <c r="V45" s="108"/>
      <c r="W45" s="59"/>
      <c r="X45" s="59"/>
      <c r="Y45" s="108"/>
      <c r="Z45" s="108"/>
      <c r="AA45" s="59"/>
      <c r="AB45" s="59"/>
      <c r="AC45" s="59"/>
      <c r="AD45" s="59"/>
      <c r="AE45" s="59"/>
      <c r="AF45" s="57">
        <f>SUMIF(Tabla2[Tarea],'POA Eje 1'!R45,Tabla2[Monto total (RD$)])</f>
        <v>0</v>
      </c>
    </row>
    <row r="46" spans="1:32" ht="63.75" x14ac:dyDescent="0.2">
      <c r="A46" s="321"/>
      <c r="B46" s="321"/>
      <c r="C46" s="299"/>
      <c r="D46" s="299"/>
      <c r="E46" s="318"/>
      <c r="F46" s="330"/>
      <c r="G46" s="299"/>
      <c r="H46" s="299"/>
      <c r="I46" s="299"/>
      <c r="J46" s="318"/>
      <c r="K46" s="299"/>
      <c r="L46" s="299"/>
      <c r="M46" s="60">
        <v>12</v>
      </c>
      <c r="N46" s="60" t="s">
        <v>1703</v>
      </c>
      <c r="O46" s="60" t="s">
        <v>919</v>
      </c>
      <c r="P46" s="142" t="s">
        <v>1286</v>
      </c>
      <c r="Q46" s="60">
        <v>1</v>
      </c>
      <c r="R46" s="33" t="s">
        <v>687</v>
      </c>
      <c r="S46" s="33" t="s">
        <v>765</v>
      </c>
      <c r="T46" s="59"/>
      <c r="U46" s="59"/>
      <c r="V46" s="59"/>
      <c r="W46" s="108"/>
      <c r="X46" s="108"/>
      <c r="Y46" s="108"/>
      <c r="Z46" s="59"/>
      <c r="AA46" s="59"/>
      <c r="AB46" s="108"/>
      <c r="AC46" s="108"/>
      <c r="AD46" s="108"/>
      <c r="AE46" s="59"/>
      <c r="AF46" s="57">
        <f>SUMIF(Tabla2[Tarea],'POA Eje 1'!R46,Tabla2[Monto total (RD$)])</f>
        <v>0</v>
      </c>
    </row>
    <row r="47" spans="1:32" ht="25.5" x14ac:dyDescent="0.2">
      <c r="A47" s="321"/>
      <c r="B47" s="321"/>
      <c r="C47" s="299"/>
      <c r="D47" s="299"/>
      <c r="E47" s="318"/>
      <c r="F47" s="330"/>
      <c r="G47" s="299"/>
      <c r="H47" s="299"/>
      <c r="I47" s="299"/>
      <c r="J47" s="318"/>
      <c r="K47" s="299"/>
      <c r="L47" s="299"/>
      <c r="M47" s="304">
        <v>13</v>
      </c>
      <c r="N47" s="304" t="s">
        <v>1704</v>
      </c>
      <c r="O47" s="304" t="s">
        <v>1017</v>
      </c>
      <c r="P47" s="304" t="s">
        <v>1286</v>
      </c>
      <c r="Q47" s="60">
        <v>1</v>
      </c>
      <c r="R47" s="39" t="s">
        <v>1556</v>
      </c>
      <c r="S47" s="59"/>
      <c r="T47" s="108"/>
      <c r="U47" s="108"/>
      <c r="V47" s="108"/>
      <c r="W47" s="108"/>
      <c r="X47" s="108"/>
      <c r="Y47" s="108"/>
      <c r="Z47" s="108"/>
      <c r="AA47" s="108"/>
      <c r="AB47" s="108"/>
      <c r="AC47" s="108"/>
      <c r="AD47" s="108"/>
      <c r="AE47" s="108"/>
      <c r="AF47" s="57">
        <f>SUMIF(Tabla2[Tarea],'POA Eje 1'!R47,Tabla2[Monto total (RD$)])</f>
        <v>5000000</v>
      </c>
    </row>
    <row r="48" spans="1:32" ht="25.5" x14ac:dyDescent="0.2">
      <c r="A48" s="321"/>
      <c r="B48" s="321"/>
      <c r="C48" s="299"/>
      <c r="D48" s="299"/>
      <c r="E48" s="318"/>
      <c r="F48" s="330"/>
      <c r="G48" s="299"/>
      <c r="H48" s="299"/>
      <c r="I48" s="299"/>
      <c r="J48" s="318"/>
      <c r="K48" s="299"/>
      <c r="L48" s="299"/>
      <c r="M48" s="305"/>
      <c r="N48" s="305"/>
      <c r="O48" s="305"/>
      <c r="P48" s="305"/>
      <c r="Q48" s="60">
        <v>2</v>
      </c>
      <c r="R48" s="39" t="s">
        <v>1557</v>
      </c>
      <c r="S48" s="59"/>
      <c r="T48" s="108"/>
      <c r="U48" s="108"/>
      <c r="V48" s="108"/>
      <c r="W48" s="108"/>
      <c r="X48" s="108"/>
      <c r="Y48" s="108"/>
      <c r="Z48" s="108"/>
      <c r="AA48" s="108"/>
      <c r="AB48" s="108"/>
      <c r="AC48" s="108"/>
      <c r="AD48" s="108"/>
      <c r="AE48" s="108"/>
      <c r="AF48" s="57">
        <f>SUMIF(Tabla2[Tarea],'POA Eje 1'!R48,Tabla2[Monto total (RD$)])</f>
        <v>5000000</v>
      </c>
    </row>
    <row r="49" spans="1:32" ht="25.5" x14ac:dyDescent="0.2">
      <c r="A49" s="321"/>
      <c r="B49" s="321"/>
      <c r="C49" s="299"/>
      <c r="D49" s="299"/>
      <c r="E49" s="318"/>
      <c r="F49" s="330"/>
      <c r="G49" s="299"/>
      <c r="H49" s="299"/>
      <c r="I49" s="299"/>
      <c r="J49" s="318"/>
      <c r="K49" s="299"/>
      <c r="L49" s="299"/>
      <c r="M49" s="305"/>
      <c r="N49" s="305"/>
      <c r="O49" s="305"/>
      <c r="P49" s="305"/>
      <c r="Q49" s="60">
        <v>3</v>
      </c>
      <c r="R49" s="39" t="s">
        <v>1558</v>
      </c>
      <c r="S49" s="59"/>
      <c r="T49" s="108"/>
      <c r="U49" s="108"/>
      <c r="V49" s="108"/>
      <c r="W49" s="108"/>
      <c r="X49" s="108"/>
      <c r="Y49" s="108"/>
      <c r="Z49" s="108"/>
      <c r="AA49" s="108"/>
      <c r="AB49" s="108"/>
      <c r="AC49" s="108"/>
      <c r="AD49" s="108"/>
      <c r="AE49" s="108"/>
      <c r="AF49" s="57">
        <f>SUMIF(Tabla2[Tarea],'POA Eje 1'!R49,Tabla2[Monto total (RD$)])</f>
        <v>5000000</v>
      </c>
    </row>
    <row r="50" spans="1:32" ht="25.5" x14ac:dyDescent="0.2">
      <c r="A50" s="321"/>
      <c r="B50" s="321"/>
      <c r="C50" s="299"/>
      <c r="D50" s="299"/>
      <c r="E50" s="318"/>
      <c r="F50" s="330"/>
      <c r="G50" s="299"/>
      <c r="H50" s="299"/>
      <c r="I50" s="299"/>
      <c r="J50" s="318"/>
      <c r="K50" s="299"/>
      <c r="L50" s="299"/>
      <c r="M50" s="305"/>
      <c r="N50" s="305"/>
      <c r="O50" s="305"/>
      <c r="P50" s="305"/>
      <c r="Q50" s="60">
        <v>4</v>
      </c>
      <c r="R50" s="39" t="s">
        <v>1559</v>
      </c>
      <c r="S50" s="59"/>
      <c r="T50" s="108"/>
      <c r="U50" s="108"/>
      <c r="V50" s="108"/>
      <c r="W50" s="108"/>
      <c r="X50" s="108"/>
      <c r="Y50" s="108"/>
      <c r="Z50" s="108"/>
      <c r="AA50" s="108"/>
      <c r="AB50" s="108"/>
      <c r="AC50" s="108"/>
      <c r="AD50" s="108"/>
      <c r="AE50" s="108"/>
      <c r="AF50" s="57">
        <f>SUMIF(Tabla2[Tarea],'POA Eje 1'!R50,Tabla2[Monto total (RD$)])</f>
        <v>5000000</v>
      </c>
    </row>
    <row r="51" spans="1:32" ht="25.5" x14ac:dyDescent="0.2">
      <c r="A51" s="321"/>
      <c r="B51" s="321"/>
      <c r="C51" s="299"/>
      <c r="D51" s="299"/>
      <c r="E51" s="318"/>
      <c r="F51" s="330"/>
      <c r="G51" s="299"/>
      <c r="H51" s="299"/>
      <c r="I51" s="299"/>
      <c r="J51" s="318"/>
      <c r="K51" s="299"/>
      <c r="L51" s="299"/>
      <c r="M51" s="305"/>
      <c r="N51" s="305"/>
      <c r="O51" s="305"/>
      <c r="P51" s="305"/>
      <c r="Q51" s="60">
        <v>5</v>
      </c>
      <c r="R51" s="39" t="s">
        <v>1560</v>
      </c>
      <c r="S51" s="59"/>
      <c r="T51" s="108"/>
      <c r="U51" s="108"/>
      <c r="V51" s="108"/>
      <c r="W51" s="108"/>
      <c r="X51" s="108"/>
      <c r="Y51" s="108"/>
      <c r="Z51" s="108"/>
      <c r="AA51" s="108"/>
      <c r="AB51" s="108"/>
      <c r="AC51" s="108"/>
      <c r="AD51" s="108"/>
      <c r="AE51" s="108"/>
      <c r="AF51" s="57">
        <f>SUMIF(Tabla2[Tarea],'POA Eje 1'!R51,Tabla2[Monto total (RD$)])</f>
        <v>5000000</v>
      </c>
    </row>
    <row r="52" spans="1:32" ht="25.5" x14ac:dyDescent="0.2">
      <c r="A52" s="321"/>
      <c r="B52" s="321"/>
      <c r="C52" s="299"/>
      <c r="D52" s="299"/>
      <c r="E52" s="318"/>
      <c r="F52" s="331"/>
      <c r="G52" s="299"/>
      <c r="H52" s="299"/>
      <c r="I52" s="299"/>
      <c r="J52" s="318"/>
      <c r="K52" s="299"/>
      <c r="L52" s="299"/>
      <c r="M52" s="306"/>
      <c r="N52" s="306"/>
      <c r="O52" s="306"/>
      <c r="P52" s="306"/>
      <c r="Q52" s="60">
        <v>6</v>
      </c>
      <c r="R52" s="39" t="s">
        <v>1561</v>
      </c>
      <c r="S52" s="59"/>
      <c r="T52" s="108"/>
      <c r="U52" s="108"/>
      <c r="V52" s="108"/>
      <c r="W52" s="108"/>
      <c r="X52" s="108"/>
      <c r="Y52" s="108"/>
      <c r="Z52" s="108"/>
      <c r="AA52" s="108"/>
      <c r="AB52" s="108"/>
      <c r="AC52" s="108"/>
      <c r="AD52" s="108"/>
      <c r="AE52" s="108"/>
      <c r="AF52" s="57">
        <f>SUMIF(Tabla2[Tarea],'POA Eje 1'!R52,Tabla2[Monto total (RD$)])</f>
        <v>5000000</v>
      </c>
    </row>
    <row r="53" spans="1:32" ht="66" customHeight="1" x14ac:dyDescent="0.2">
      <c r="A53" s="321"/>
      <c r="B53" s="321"/>
      <c r="C53" s="299"/>
      <c r="D53" s="354" t="s">
        <v>1144</v>
      </c>
      <c r="E53" s="329" t="s">
        <v>180</v>
      </c>
      <c r="F53" s="329">
        <v>0.96</v>
      </c>
      <c r="G53" s="354">
        <v>0</v>
      </c>
      <c r="H53" s="329">
        <v>0.96</v>
      </c>
      <c r="I53" s="329">
        <v>0.96</v>
      </c>
      <c r="J53" s="329">
        <v>0.96</v>
      </c>
      <c r="K53" s="304" t="s">
        <v>196</v>
      </c>
      <c r="L53" s="304" t="s">
        <v>156</v>
      </c>
      <c r="M53" s="304">
        <v>14</v>
      </c>
      <c r="N53" s="304" t="s">
        <v>1705</v>
      </c>
      <c r="O53" s="304" t="s">
        <v>1145</v>
      </c>
      <c r="P53" s="304" t="s">
        <v>1286</v>
      </c>
      <c r="Q53" s="60">
        <v>1</v>
      </c>
      <c r="R53" s="60" t="s">
        <v>1146</v>
      </c>
      <c r="S53" s="60" t="s">
        <v>1147</v>
      </c>
      <c r="T53" s="59"/>
      <c r="U53" s="59"/>
      <c r="V53" s="59"/>
      <c r="W53" s="59"/>
      <c r="X53" s="59"/>
      <c r="Y53" s="59"/>
      <c r="Z53" s="108"/>
      <c r="AA53" s="59"/>
      <c r="AB53" s="59"/>
      <c r="AC53" s="59"/>
      <c r="AD53" s="59"/>
      <c r="AE53" s="59"/>
      <c r="AF53" s="57">
        <f>SUMIF(Tabla2[Tarea],'POA Eje 1'!R53,Tabla2[Monto total (RD$)])</f>
        <v>0</v>
      </c>
    </row>
    <row r="54" spans="1:32" ht="66" customHeight="1" x14ac:dyDescent="0.2">
      <c r="A54" s="321"/>
      <c r="B54" s="321"/>
      <c r="C54" s="299"/>
      <c r="D54" s="355"/>
      <c r="E54" s="330"/>
      <c r="F54" s="355"/>
      <c r="G54" s="355"/>
      <c r="H54" s="355"/>
      <c r="I54" s="355"/>
      <c r="J54" s="355"/>
      <c r="K54" s="305"/>
      <c r="L54" s="305"/>
      <c r="M54" s="305"/>
      <c r="N54" s="305"/>
      <c r="O54" s="305"/>
      <c r="P54" s="305"/>
      <c r="Q54" s="60">
        <v>2</v>
      </c>
      <c r="R54" s="60" t="s">
        <v>1148</v>
      </c>
      <c r="S54" s="60" t="s">
        <v>1149</v>
      </c>
      <c r="T54" s="59"/>
      <c r="U54" s="59"/>
      <c r="V54" s="59"/>
      <c r="W54" s="59"/>
      <c r="X54" s="59"/>
      <c r="Y54" s="59"/>
      <c r="Z54" s="108"/>
      <c r="AA54" s="59"/>
      <c r="AB54" s="59"/>
      <c r="AC54" s="108"/>
      <c r="AD54" s="59"/>
      <c r="AE54" s="59"/>
      <c r="AF54" s="57">
        <f>SUMIF(Tabla2[Tarea],'POA Eje 1'!R54,Tabla2[Monto total (RD$)])</f>
        <v>0</v>
      </c>
    </row>
    <row r="55" spans="1:32" ht="66" customHeight="1" x14ac:dyDescent="0.2">
      <c r="A55" s="321"/>
      <c r="B55" s="321"/>
      <c r="C55" s="299"/>
      <c r="D55" s="355"/>
      <c r="E55" s="330"/>
      <c r="F55" s="355"/>
      <c r="G55" s="355"/>
      <c r="H55" s="355"/>
      <c r="I55" s="355"/>
      <c r="J55" s="355"/>
      <c r="K55" s="305"/>
      <c r="L55" s="305"/>
      <c r="M55" s="305"/>
      <c r="N55" s="305"/>
      <c r="O55" s="305"/>
      <c r="P55" s="305"/>
      <c r="Q55" s="60">
        <v>3</v>
      </c>
      <c r="R55" s="60" t="s">
        <v>1150</v>
      </c>
      <c r="S55" s="60"/>
      <c r="T55" s="59"/>
      <c r="U55" s="108"/>
      <c r="V55" s="59"/>
      <c r="W55" s="59"/>
      <c r="X55" s="59"/>
      <c r="Y55" s="108"/>
      <c r="Z55" s="59"/>
      <c r="AA55" s="59"/>
      <c r="AB55" s="108"/>
      <c r="AC55" s="59"/>
      <c r="AD55" s="59"/>
      <c r="AE55" s="59"/>
      <c r="AF55" s="57">
        <f>SUMIF(Tabla2[Tarea],'POA Eje 1'!R55,Tabla2[Monto total (RD$)])</f>
        <v>0</v>
      </c>
    </row>
    <row r="56" spans="1:32" ht="66" customHeight="1" x14ac:dyDescent="0.2">
      <c r="A56" s="321"/>
      <c r="B56" s="321"/>
      <c r="C56" s="299"/>
      <c r="D56" s="355"/>
      <c r="E56" s="330"/>
      <c r="F56" s="355"/>
      <c r="G56" s="355"/>
      <c r="H56" s="355"/>
      <c r="I56" s="355"/>
      <c r="J56" s="355"/>
      <c r="K56" s="305"/>
      <c r="L56" s="305"/>
      <c r="M56" s="305"/>
      <c r="N56" s="305"/>
      <c r="O56" s="305"/>
      <c r="P56" s="305"/>
      <c r="Q56" s="60">
        <v>4</v>
      </c>
      <c r="R56" s="60" t="s">
        <v>1151</v>
      </c>
      <c r="S56" s="60" t="s">
        <v>1149</v>
      </c>
      <c r="T56" s="59"/>
      <c r="U56" s="59"/>
      <c r="V56" s="59"/>
      <c r="W56" s="59"/>
      <c r="X56" s="108"/>
      <c r="Y56" s="59"/>
      <c r="Z56" s="59"/>
      <c r="AA56" s="59"/>
      <c r="AB56" s="59"/>
      <c r="AC56" s="59"/>
      <c r="AD56" s="108"/>
      <c r="AE56" s="59"/>
      <c r="AF56" s="57">
        <f>SUMIF(Tabla2[Tarea],'POA Eje 1'!R56,Tabla2[Monto total (RD$)])</f>
        <v>0</v>
      </c>
    </row>
    <row r="57" spans="1:32" ht="66" customHeight="1" x14ac:dyDescent="0.2">
      <c r="A57" s="321"/>
      <c r="B57" s="321"/>
      <c r="C57" s="299"/>
      <c r="D57" s="355"/>
      <c r="E57" s="330"/>
      <c r="F57" s="355"/>
      <c r="G57" s="355"/>
      <c r="H57" s="355"/>
      <c r="I57" s="355"/>
      <c r="J57" s="355"/>
      <c r="K57" s="305"/>
      <c r="L57" s="305"/>
      <c r="M57" s="305"/>
      <c r="N57" s="305"/>
      <c r="O57" s="305"/>
      <c r="P57" s="305"/>
      <c r="Q57" s="60">
        <v>5</v>
      </c>
      <c r="R57" s="60" t="s">
        <v>1152</v>
      </c>
      <c r="S57" s="60" t="s">
        <v>1149</v>
      </c>
      <c r="T57" s="60"/>
      <c r="U57" s="59"/>
      <c r="V57" s="59"/>
      <c r="W57" s="59"/>
      <c r="X57" s="59"/>
      <c r="Y57" s="59"/>
      <c r="Z57" s="59"/>
      <c r="AA57" s="59"/>
      <c r="AB57" s="59"/>
      <c r="AC57" s="108"/>
      <c r="AD57" s="59"/>
      <c r="AE57" s="59"/>
      <c r="AF57" s="57">
        <f>SUMIF(Tabla2[Tarea],'POA Eje 1'!R57,Tabla2[Monto total (RD$)])</f>
        <v>0</v>
      </c>
    </row>
    <row r="58" spans="1:32" ht="87.6" customHeight="1" x14ac:dyDescent="0.2">
      <c r="A58" s="321"/>
      <c r="B58" s="321"/>
      <c r="C58" s="299"/>
      <c r="D58" s="299" t="s">
        <v>157</v>
      </c>
      <c r="E58" s="318">
        <v>0.51</v>
      </c>
      <c r="F58" s="318">
        <v>0.55000000000000004</v>
      </c>
      <c r="G58" s="318">
        <v>0</v>
      </c>
      <c r="H58" s="318">
        <v>0</v>
      </c>
      <c r="I58" s="318">
        <v>0</v>
      </c>
      <c r="J58" s="318">
        <v>0.55000000000000004</v>
      </c>
      <c r="K58" s="357" t="s">
        <v>158</v>
      </c>
      <c r="L58" s="357" t="s">
        <v>159</v>
      </c>
      <c r="M58" s="60">
        <v>15</v>
      </c>
      <c r="N58" s="60" t="s">
        <v>1706</v>
      </c>
      <c r="O58" s="60" t="s">
        <v>915</v>
      </c>
      <c r="P58" s="60" t="s">
        <v>1286</v>
      </c>
      <c r="Q58" s="60">
        <v>1</v>
      </c>
      <c r="R58" s="60" t="s">
        <v>746</v>
      </c>
      <c r="S58" s="60" t="s">
        <v>159</v>
      </c>
      <c r="T58" s="59"/>
      <c r="U58" s="59"/>
      <c r="V58" s="59"/>
      <c r="W58" s="59"/>
      <c r="X58" s="59"/>
      <c r="Y58" s="59"/>
      <c r="Z58" s="59"/>
      <c r="AA58" s="59"/>
      <c r="AB58" s="210"/>
      <c r="AC58" s="59"/>
      <c r="AD58" s="59"/>
      <c r="AE58" s="59"/>
      <c r="AF58" s="57">
        <f>SUMIF(Tabla2[Tarea],'POA Eje 1'!R58,Tabla2[Monto total (RD$)])</f>
        <v>0</v>
      </c>
    </row>
    <row r="59" spans="1:32" ht="51" x14ac:dyDescent="0.2">
      <c r="A59" s="321"/>
      <c r="B59" s="321"/>
      <c r="C59" s="299"/>
      <c r="D59" s="299"/>
      <c r="E59" s="318"/>
      <c r="F59" s="318"/>
      <c r="G59" s="318"/>
      <c r="H59" s="318"/>
      <c r="I59" s="318"/>
      <c r="J59" s="318"/>
      <c r="K59" s="357"/>
      <c r="L59" s="357"/>
      <c r="M59" s="365">
        <v>16</v>
      </c>
      <c r="N59" s="349" t="s">
        <v>1707</v>
      </c>
      <c r="O59" s="349" t="s">
        <v>916</v>
      </c>
      <c r="P59" s="349" t="s">
        <v>1286</v>
      </c>
      <c r="Q59" s="166">
        <v>1</v>
      </c>
      <c r="R59" s="167" t="s">
        <v>1255</v>
      </c>
      <c r="S59" s="172" t="s">
        <v>1256</v>
      </c>
      <c r="T59" s="169"/>
      <c r="U59" s="169"/>
      <c r="V59" s="169"/>
      <c r="W59" s="171"/>
      <c r="X59" s="169"/>
      <c r="Y59" s="169"/>
      <c r="Z59" s="169"/>
      <c r="AA59" s="169"/>
      <c r="AB59" s="169"/>
      <c r="AC59" s="169"/>
      <c r="AD59" s="169"/>
      <c r="AE59" s="169"/>
      <c r="AF59" s="57">
        <f>SUMIF(Tabla2[Tarea],'POA Eje 1'!R59,Tabla2[Monto total (RD$)])</f>
        <v>0</v>
      </c>
    </row>
    <row r="60" spans="1:32" ht="38.25" x14ac:dyDescent="0.2">
      <c r="A60" s="321"/>
      <c r="B60" s="321"/>
      <c r="C60" s="299"/>
      <c r="D60" s="299"/>
      <c r="E60" s="318"/>
      <c r="F60" s="318"/>
      <c r="G60" s="318"/>
      <c r="H60" s="318"/>
      <c r="I60" s="318"/>
      <c r="J60" s="318"/>
      <c r="K60" s="357"/>
      <c r="L60" s="357"/>
      <c r="M60" s="347"/>
      <c r="N60" s="347"/>
      <c r="O60" s="347"/>
      <c r="P60" s="347"/>
      <c r="Q60" s="166">
        <v>2</v>
      </c>
      <c r="R60" s="167" t="s">
        <v>1257</v>
      </c>
      <c r="S60" s="172" t="s">
        <v>1258</v>
      </c>
      <c r="T60" s="171"/>
      <c r="U60" s="171"/>
      <c r="V60" s="171"/>
      <c r="W60" s="169"/>
      <c r="X60" s="169"/>
      <c r="Y60" s="169"/>
      <c r="Z60" s="169"/>
      <c r="AA60" s="169"/>
      <c r="AB60" s="169"/>
      <c r="AC60" s="169"/>
      <c r="AD60" s="169"/>
      <c r="AE60" s="169"/>
      <c r="AF60" s="57">
        <f>SUMIF(Tabla2[Tarea],'POA Eje 1'!R60,Tabla2[Monto total (RD$)])</f>
        <v>0</v>
      </c>
    </row>
    <row r="61" spans="1:32" ht="51" x14ac:dyDescent="0.2">
      <c r="A61" s="321"/>
      <c r="B61" s="321"/>
      <c r="C61" s="299"/>
      <c r="D61" s="299"/>
      <c r="E61" s="318"/>
      <c r="F61" s="318"/>
      <c r="G61" s="318"/>
      <c r="H61" s="318"/>
      <c r="I61" s="318"/>
      <c r="J61" s="318"/>
      <c r="K61" s="357"/>
      <c r="L61" s="357"/>
      <c r="M61" s="347"/>
      <c r="N61" s="347"/>
      <c r="O61" s="347"/>
      <c r="P61" s="347"/>
      <c r="Q61" s="166">
        <v>3</v>
      </c>
      <c r="R61" s="167" t="s">
        <v>1259</v>
      </c>
      <c r="S61" s="172" t="s">
        <v>1260</v>
      </c>
      <c r="T61" s="171"/>
      <c r="U61" s="171"/>
      <c r="V61" s="171"/>
      <c r="W61" s="171"/>
      <c r="X61" s="171"/>
      <c r="Y61" s="171"/>
      <c r="Z61" s="171"/>
      <c r="AA61" s="171"/>
      <c r="AB61" s="171"/>
      <c r="AC61" s="171"/>
      <c r="AD61" s="171"/>
      <c r="AE61" s="171"/>
      <c r="AF61" s="57">
        <f>SUMIF(Tabla2[Tarea],'POA Eje 1'!R61,Tabla2[Monto total (RD$)])</f>
        <v>0</v>
      </c>
    </row>
    <row r="62" spans="1:32" ht="25.5" x14ac:dyDescent="0.2">
      <c r="A62" s="321"/>
      <c r="B62" s="321"/>
      <c r="C62" s="299"/>
      <c r="D62" s="299"/>
      <c r="E62" s="318"/>
      <c r="F62" s="318"/>
      <c r="G62" s="318"/>
      <c r="H62" s="318"/>
      <c r="I62" s="318"/>
      <c r="J62" s="318"/>
      <c r="K62" s="357"/>
      <c r="L62" s="357"/>
      <c r="M62" s="347"/>
      <c r="N62" s="347"/>
      <c r="O62" s="347"/>
      <c r="P62" s="347"/>
      <c r="Q62" s="166">
        <v>4</v>
      </c>
      <c r="R62" s="167" t="s">
        <v>1261</v>
      </c>
      <c r="S62" s="172" t="s">
        <v>1262</v>
      </c>
      <c r="T62" s="171"/>
      <c r="U62" s="171"/>
      <c r="V62" s="171"/>
      <c r="W62" s="171"/>
      <c r="X62" s="171"/>
      <c r="Y62" s="171"/>
      <c r="Z62" s="171"/>
      <c r="AA62" s="171"/>
      <c r="AB62" s="171"/>
      <c r="AC62" s="171"/>
      <c r="AD62" s="171"/>
      <c r="AE62" s="171"/>
      <c r="AF62" s="57">
        <f>SUMIF(Tabla2[Tarea],'POA Eje 1'!R62,Tabla2[Monto total (RD$)])</f>
        <v>0</v>
      </c>
    </row>
    <row r="63" spans="1:32" ht="25.5" x14ac:dyDescent="0.2">
      <c r="A63" s="321"/>
      <c r="B63" s="321"/>
      <c r="C63" s="299"/>
      <c r="D63" s="299"/>
      <c r="E63" s="318"/>
      <c r="F63" s="318"/>
      <c r="G63" s="318"/>
      <c r="H63" s="318"/>
      <c r="I63" s="318"/>
      <c r="J63" s="318"/>
      <c r="K63" s="357"/>
      <c r="L63" s="357"/>
      <c r="M63" s="347"/>
      <c r="N63" s="347"/>
      <c r="O63" s="347"/>
      <c r="P63" s="347"/>
      <c r="Q63" s="166">
        <v>5</v>
      </c>
      <c r="R63" s="167" t="s">
        <v>1263</v>
      </c>
      <c r="S63" s="172" t="s">
        <v>1264</v>
      </c>
      <c r="T63" s="169"/>
      <c r="U63" s="169"/>
      <c r="V63" s="169"/>
      <c r="W63" s="169"/>
      <c r="X63" s="169"/>
      <c r="Y63" s="169"/>
      <c r="Z63" s="169"/>
      <c r="AA63" s="169"/>
      <c r="AB63" s="169"/>
      <c r="AC63" s="169"/>
      <c r="AD63" s="171"/>
      <c r="AE63" s="169"/>
      <c r="AF63" s="57">
        <f>SUMIF(Tabla2[Tarea],'POA Eje 1'!R63,Tabla2[Monto total (RD$)])</f>
        <v>0</v>
      </c>
    </row>
    <row r="64" spans="1:32" ht="77.45" customHeight="1" x14ac:dyDescent="0.2">
      <c r="A64" s="321"/>
      <c r="B64" s="321"/>
      <c r="C64" s="299"/>
      <c r="D64" s="299"/>
      <c r="E64" s="318"/>
      <c r="F64" s="318"/>
      <c r="G64" s="318"/>
      <c r="H64" s="318"/>
      <c r="I64" s="318"/>
      <c r="J64" s="318"/>
      <c r="K64" s="357"/>
      <c r="L64" s="357"/>
      <c r="M64" s="347"/>
      <c r="N64" s="347"/>
      <c r="O64" s="347"/>
      <c r="P64" s="347"/>
      <c r="Q64" s="166">
        <v>6</v>
      </c>
      <c r="R64" s="167" t="s">
        <v>1265</v>
      </c>
      <c r="S64" s="172" t="s">
        <v>1262</v>
      </c>
      <c r="T64" s="171"/>
      <c r="U64" s="171"/>
      <c r="V64" s="171"/>
      <c r="W64" s="171"/>
      <c r="X64" s="171"/>
      <c r="Y64" s="171"/>
      <c r="Z64" s="171"/>
      <c r="AA64" s="171"/>
      <c r="AB64" s="171"/>
      <c r="AC64" s="171"/>
      <c r="AD64" s="171"/>
      <c r="AE64" s="171"/>
      <c r="AF64" s="57">
        <f>SUMIF(Tabla2[Tarea],'POA Eje 1'!R64,Tabla2[Monto total (RD$)])</f>
        <v>810000</v>
      </c>
    </row>
    <row r="65" spans="1:32" ht="38.25" x14ac:dyDescent="0.2">
      <c r="A65" s="321"/>
      <c r="B65" s="321"/>
      <c r="C65" s="299"/>
      <c r="D65" s="299"/>
      <c r="E65" s="318"/>
      <c r="F65" s="318"/>
      <c r="G65" s="318"/>
      <c r="H65" s="318"/>
      <c r="I65" s="318"/>
      <c r="J65" s="318"/>
      <c r="K65" s="357"/>
      <c r="L65" s="357"/>
      <c r="M65" s="347"/>
      <c r="N65" s="347"/>
      <c r="O65" s="347"/>
      <c r="P65" s="347"/>
      <c r="Q65" s="166">
        <v>7</v>
      </c>
      <c r="R65" s="167" t="s">
        <v>160</v>
      </c>
      <c r="S65" s="172" t="s">
        <v>1266</v>
      </c>
      <c r="T65" s="169"/>
      <c r="U65" s="169"/>
      <c r="V65" s="169"/>
      <c r="W65" s="171"/>
      <c r="X65" s="169"/>
      <c r="Y65" s="169"/>
      <c r="Z65" s="169"/>
      <c r="AA65" s="169"/>
      <c r="AB65" s="169"/>
      <c r="AC65" s="169"/>
      <c r="AD65" s="169"/>
      <c r="AE65" s="169"/>
      <c r="AF65" s="57">
        <f>SUMIF(Tabla2[Tarea],'POA Eje 1'!R65,Tabla2[Monto total (RD$)])</f>
        <v>0</v>
      </c>
    </row>
    <row r="66" spans="1:32" ht="38.25" x14ac:dyDescent="0.2">
      <c r="A66" s="321"/>
      <c r="B66" s="321"/>
      <c r="C66" s="299"/>
      <c r="D66" s="299"/>
      <c r="E66" s="318"/>
      <c r="F66" s="318"/>
      <c r="G66" s="318"/>
      <c r="H66" s="318"/>
      <c r="I66" s="318"/>
      <c r="J66" s="318"/>
      <c r="K66" s="357"/>
      <c r="L66" s="357"/>
      <c r="M66" s="347"/>
      <c r="N66" s="347"/>
      <c r="O66" s="347"/>
      <c r="P66" s="347"/>
      <c r="Q66" s="166">
        <v>8</v>
      </c>
      <c r="R66" s="167" t="s">
        <v>1267</v>
      </c>
      <c r="S66" s="172" t="s">
        <v>1268</v>
      </c>
      <c r="T66" s="171"/>
      <c r="U66" s="169"/>
      <c r="V66" s="169"/>
      <c r="W66" s="169"/>
      <c r="X66" s="171"/>
      <c r="Y66" s="169"/>
      <c r="Z66" s="169"/>
      <c r="AA66" s="169"/>
      <c r="AB66" s="171"/>
      <c r="AC66" s="169"/>
      <c r="AD66" s="169"/>
      <c r="AE66" s="169"/>
      <c r="AF66" s="57">
        <f>SUMIF(Tabla2[Tarea],'POA Eje 1'!R66,Tabla2[Monto total (RD$)])</f>
        <v>0</v>
      </c>
    </row>
    <row r="67" spans="1:32" ht="38.25" x14ac:dyDescent="0.2">
      <c r="A67" s="321"/>
      <c r="B67" s="321"/>
      <c r="C67" s="299"/>
      <c r="D67" s="299"/>
      <c r="E67" s="318"/>
      <c r="F67" s="318"/>
      <c r="G67" s="318"/>
      <c r="H67" s="318"/>
      <c r="I67" s="318"/>
      <c r="J67" s="318"/>
      <c r="K67" s="357"/>
      <c r="L67" s="357"/>
      <c r="M67" s="348"/>
      <c r="N67" s="348"/>
      <c r="O67" s="348"/>
      <c r="P67" s="348"/>
      <c r="Q67" s="166">
        <v>9</v>
      </c>
      <c r="R67" s="167" t="s">
        <v>161</v>
      </c>
      <c r="S67" s="172" t="s">
        <v>1269</v>
      </c>
      <c r="T67" s="169"/>
      <c r="U67" s="169"/>
      <c r="V67" s="169"/>
      <c r="W67" s="169"/>
      <c r="X67" s="169"/>
      <c r="Y67" s="169"/>
      <c r="Z67" s="171"/>
      <c r="AA67" s="171"/>
      <c r="AB67" s="171"/>
      <c r="AC67" s="169"/>
      <c r="AD67" s="169"/>
      <c r="AE67" s="169"/>
      <c r="AF67" s="57">
        <f>SUMIF(Tabla2[Tarea],'POA Eje 1'!R67,Tabla2[Monto total (RD$)])</f>
        <v>500000</v>
      </c>
    </row>
    <row r="68" spans="1:32" s="16" customFormat="1" ht="39.6" customHeight="1" x14ac:dyDescent="0.2">
      <c r="A68" s="321"/>
      <c r="B68" s="321"/>
      <c r="C68" s="299"/>
      <c r="D68" s="307" t="s">
        <v>1690</v>
      </c>
      <c r="E68" s="307">
        <v>621</v>
      </c>
      <c r="F68" s="307">
        <v>720</v>
      </c>
      <c r="G68" s="307">
        <v>0</v>
      </c>
      <c r="H68" s="307">
        <v>236</v>
      </c>
      <c r="I68" s="299">
        <v>0</v>
      </c>
      <c r="J68" s="375">
        <v>484</v>
      </c>
      <c r="K68" s="307" t="s">
        <v>162</v>
      </c>
      <c r="L68" s="307" t="s">
        <v>163</v>
      </c>
      <c r="M68" s="304">
        <v>17</v>
      </c>
      <c r="N68" s="304" t="s">
        <v>1708</v>
      </c>
      <c r="O68" s="304" t="s">
        <v>911</v>
      </c>
      <c r="P68" s="304" t="s">
        <v>1286</v>
      </c>
      <c r="Q68" s="60">
        <v>1</v>
      </c>
      <c r="R68" s="60" t="s">
        <v>164</v>
      </c>
      <c r="S68" s="51"/>
      <c r="T68" s="146"/>
      <c r="U68" s="146"/>
      <c r="V68" s="146"/>
      <c r="W68" s="60"/>
      <c r="X68" s="60"/>
      <c r="Y68" s="60"/>
      <c r="Z68" s="60"/>
      <c r="AA68" s="60"/>
      <c r="AB68" s="60"/>
      <c r="AC68" s="60"/>
      <c r="AD68" s="60"/>
      <c r="AE68" s="60"/>
      <c r="AF68" s="57">
        <f>SUMIF(Tabla2[Tarea],'POA Eje 1'!R68,Tabla2[Monto total (RD$)])</f>
        <v>6590000</v>
      </c>
    </row>
    <row r="69" spans="1:32" s="16" customFormat="1" ht="39.6" customHeight="1" x14ac:dyDescent="0.2">
      <c r="A69" s="321"/>
      <c r="B69" s="321"/>
      <c r="C69" s="299"/>
      <c r="D69" s="307"/>
      <c r="E69" s="307"/>
      <c r="F69" s="307"/>
      <c r="G69" s="307"/>
      <c r="H69" s="307"/>
      <c r="I69" s="299"/>
      <c r="J69" s="376"/>
      <c r="K69" s="307"/>
      <c r="L69" s="307"/>
      <c r="M69" s="305"/>
      <c r="N69" s="305"/>
      <c r="O69" s="305"/>
      <c r="P69" s="305"/>
      <c r="Q69" s="60">
        <v>2</v>
      </c>
      <c r="R69" s="60" t="s">
        <v>1846</v>
      </c>
      <c r="S69" s="51"/>
      <c r="T69" s="146"/>
      <c r="U69" s="146"/>
      <c r="V69" s="146"/>
      <c r="W69" s="60"/>
      <c r="X69" s="60"/>
      <c r="Y69" s="60"/>
      <c r="Z69" s="60"/>
      <c r="AA69" s="60"/>
      <c r="AB69" s="60"/>
      <c r="AC69" s="60"/>
      <c r="AD69" s="60"/>
      <c r="AE69" s="60"/>
      <c r="AF69" s="57">
        <f>SUMIF(Tabla2[Tarea],'POA Eje 1'!R69,Tabla2[Monto total (RD$)])</f>
        <v>0</v>
      </c>
    </row>
    <row r="70" spans="1:32" s="16" customFormat="1" ht="25.5" x14ac:dyDescent="0.2">
      <c r="A70" s="321"/>
      <c r="B70" s="321"/>
      <c r="C70" s="299"/>
      <c r="D70" s="307"/>
      <c r="E70" s="307"/>
      <c r="F70" s="307"/>
      <c r="G70" s="307"/>
      <c r="H70" s="307"/>
      <c r="I70" s="299"/>
      <c r="J70" s="376"/>
      <c r="K70" s="307"/>
      <c r="L70" s="307"/>
      <c r="M70" s="305"/>
      <c r="N70" s="305"/>
      <c r="O70" s="305"/>
      <c r="P70" s="305"/>
      <c r="Q70" s="60">
        <v>3</v>
      </c>
      <c r="R70" s="60" t="s">
        <v>766</v>
      </c>
      <c r="S70" s="51"/>
      <c r="T70" s="127"/>
      <c r="U70" s="127"/>
      <c r="V70" s="127"/>
      <c r="W70" s="60"/>
      <c r="X70" s="60"/>
      <c r="Y70" s="127"/>
      <c r="Z70" s="127"/>
      <c r="AA70" s="127"/>
      <c r="AB70" s="60"/>
      <c r="AC70" s="60"/>
      <c r="AD70" s="60"/>
      <c r="AE70" s="60"/>
      <c r="AF70" s="57">
        <f>SUMIF(Tabla2[Tarea],'POA Eje 1'!R70,Tabla2[Monto total (RD$)])</f>
        <v>0</v>
      </c>
    </row>
    <row r="71" spans="1:32" s="16" customFormat="1" ht="38.25" x14ac:dyDescent="0.2">
      <c r="A71" s="321"/>
      <c r="B71" s="321"/>
      <c r="C71" s="299"/>
      <c r="D71" s="307"/>
      <c r="E71" s="307"/>
      <c r="F71" s="307"/>
      <c r="G71" s="307"/>
      <c r="H71" s="307"/>
      <c r="I71" s="299"/>
      <c r="J71" s="376"/>
      <c r="K71" s="307"/>
      <c r="L71" s="307"/>
      <c r="M71" s="305"/>
      <c r="N71" s="305"/>
      <c r="O71" s="305"/>
      <c r="P71" s="305"/>
      <c r="Q71" s="60">
        <v>4</v>
      </c>
      <c r="R71" s="60" t="s">
        <v>767</v>
      </c>
      <c r="S71" s="51"/>
      <c r="T71" s="127"/>
      <c r="U71" s="127"/>
      <c r="V71" s="127"/>
      <c r="W71" s="60"/>
      <c r="X71" s="60"/>
      <c r="Y71" s="60"/>
      <c r="Z71" s="60"/>
      <c r="AA71" s="60"/>
      <c r="AB71" s="60"/>
      <c r="AC71" s="60"/>
      <c r="AD71" s="60"/>
      <c r="AE71" s="60"/>
      <c r="AF71" s="57">
        <f>SUMIF(Tabla2[Tarea],'POA Eje 1'!R71,Tabla2[Monto total (RD$)])</f>
        <v>0</v>
      </c>
    </row>
    <row r="72" spans="1:32" s="16" customFormat="1" x14ac:dyDescent="0.2">
      <c r="A72" s="321"/>
      <c r="B72" s="321"/>
      <c r="C72" s="299"/>
      <c r="D72" s="307"/>
      <c r="E72" s="307"/>
      <c r="F72" s="307"/>
      <c r="G72" s="307"/>
      <c r="H72" s="307"/>
      <c r="I72" s="299"/>
      <c r="J72" s="376"/>
      <c r="K72" s="307"/>
      <c r="L72" s="307"/>
      <c r="M72" s="305"/>
      <c r="N72" s="305"/>
      <c r="O72" s="305"/>
      <c r="P72" s="305"/>
      <c r="Q72" s="60">
        <v>5</v>
      </c>
      <c r="R72" s="60" t="s">
        <v>768</v>
      </c>
      <c r="S72" s="51"/>
      <c r="T72" s="127"/>
      <c r="U72" s="127"/>
      <c r="V72" s="127"/>
      <c r="W72" s="60"/>
      <c r="X72" s="60"/>
      <c r="Y72" s="60"/>
      <c r="Z72" s="60"/>
      <c r="AA72" s="60"/>
      <c r="AB72" s="60"/>
      <c r="AC72" s="60"/>
      <c r="AD72" s="60"/>
      <c r="AE72" s="60"/>
      <c r="AF72" s="57">
        <f>SUMIF(Tabla2[Tarea],'POA Eje 1'!R72,Tabla2[Monto total (RD$)])</f>
        <v>0</v>
      </c>
    </row>
    <row r="73" spans="1:32" s="16" customFormat="1" x14ac:dyDescent="0.2">
      <c r="A73" s="321"/>
      <c r="B73" s="321"/>
      <c r="C73" s="299"/>
      <c r="D73" s="307"/>
      <c r="E73" s="307"/>
      <c r="F73" s="307"/>
      <c r="G73" s="307"/>
      <c r="H73" s="307"/>
      <c r="I73" s="299"/>
      <c r="J73" s="376"/>
      <c r="K73" s="307"/>
      <c r="L73" s="307"/>
      <c r="M73" s="305"/>
      <c r="N73" s="305"/>
      <c r="O73" s="305"/>
      <c r="P73" s="305"/>
      <c r="Q73" s="4">
        <v>6</v>
      </c>
      <c r="R73" s="60" t="s">
        <v>769</v>
      </c>
      <c r="S73" s="51"/>
      <c r="T73" s="60"/>
      <c r="U73" s="60"/>
      <c r="V73" s="60"/>
      <c r="W73" s="127"/>
      <c r="X73" s="60"/>
      <c r="Y73" s="60"/>
      <c r="Z73" s="60"/>
      <c r="AA73" s="60"/>
      <c r="AB73" s="127"/>
      <c r="AC73" s="127"/>
      <c r="AD73" s="60"/>
      <c r="AE73" s="60"/>
      <c r="AF73" s="57">
        <f>SUMIF(Tabla2[Tarea],'POA Eje 1'!R73,Tabla2[Monto total (RD$)])</f>
        <v>0</v>
      </c>
    </row>
    <row r="74" spans="1:32" s="16" customFormat="1" x14ac:dyDescent="0.2">
      <c r="A74" s="321"/>
      <c r="B74" s="321"/>
      <c r="C74" s="299"/>
      <c r="D74" s="307"/>
      <c r="E74" s="307"/>
      <c r="F74" s="307"/>
      <c r="G74" s="307"/>
      <c r="H74" s="307"/>
      <c r="I74" s="299"/>
      <c r="J74" s="377"/>
      <c r="K74" s="307"/>
      <c r="L74" s="307"/>
      <c r="M74" s="306"/>
      <c r="N74" s="306"/>
      <c r="O74" s="306"/>
      <c r="P74" s="306"/>
      <c r="Q74" s="60">
        <v>7</v>
      </c>
      <c r="R74" s="60" t="s">
        <v>678</v>
      </c>
      <c r="S74" s="51"/>
      <c r="T74" s="60"/>
      <c r="U74" s="60"/>
      <c r="V74" s="60"/>
      <c r="W74" s="127"/>
      <c r="X74" s="60"/>
      <c r="Y74" s="60"/>
      <c r="Z74" s="60"/>
      <c r="AA74" s="60"/>
      <c r="AB74" s="127"/>
      <c r="AC74" s="60"/>
      <c r="AD74" s="60"/>
      <c r="AE74" s="60"/>
      <c r="AF74" s="57">
        <f>SUMIF(Tabla2[Tarea],'POA Eje 1'!R74,Tabla2[Monto total (RD$)])</f>
        <v>0</v>
      </c>
    </row>
    <row r="75" spans="1:32" ht="65.25" customHeight="1" x14ac:dyDescent="0.2">
      <c r="A75" s="321"/>
      <c r="B75" s="321"/>
      <c r="C75" s="138" t="s">
        <v>165</v>
      </c>
      <c r="D75" s="60" t="s">
        <v>166</v>
      </c>
      <c r="E75" s="60">
        <v>1</v>
      </c>
      <c r="F75" s="59">
        <v>3</v>
      </c>
      <c r="G75" s="59">
        <v>0</v>
      </c>
      <c r="H75" s="59">
        <v>0</v>
      </c>
      <c r="I75" s="59">
        <v>0</v>
      </c>
      <c r="J75" s="59">
        <v>3</v>
      </c>
      <c r="K75" s="60" t="s">
        <v>167</v>
      </c>
      <c r="L75" s="60" t="s">
        <v>168</v>
      </c>
      <c r="M75" s="98">
        <v>1</v>
      </c>
      <c r="N75" s="98" t="s">
        <v>1709</v>
      </c>
      <c r="O75" s="98" t="s">
        <v>919</v>
      </c>
      <c r="P75" s="98" t="s">
        <v>1286</v>
      </c>
      <c r="Q75" s="98">
        <v>1</v>
      </c>
      <c r="R75" s="98" t="s">
        <v>169</v>
      </c>
      <c r="S75" s="121" t="s">
        <v>1153</v>
      </c>
      <c r="T75" s="108"/>
      <c r="U75" s="108"/>
      <c r="V75" s="108"/>
      <c r="W75" s="108"/>
      <c r="X75" s="108"/>
      <c r="Y75" s="108"/>
      <c r="Z75" s="108"/>
      <c r="AA75" s="108"/>
      <c r="AB75" s="108"/>
      <c r="AC75" s="108"/>
      <c r="AD75" s="108"/>
      <c r="AE75" s="108"/>
      <c r="AF75" s="57">
        <f>SUMIF(Tabla2[Tarea],'POA Eje 1'!R75,Tabla2[Monto total (RD$)])</f>
        <v>5000000</v>
      </c>
    </row>
    <row r="76" spans="1:32" ht="39.6" customHeight="1" x14ac:dyDescent="0.2">
      <c r="A76" s="321"/>
      <c r="B76" s="321"/>
      <c r="C76" s="299" t="s">
        <v>170</v>
      </c>
      <c r="D76" s="300" t="s">
        <v>171</v>
      </c>
      <c r="E76" s="300">
        <v>1505</v>
      </c>
      <c r="F76" s="300">
        <v>1700</v>
      </c>
      <c r="G76" s="300">
        <v>1200</v>
      </c>
      <c r="H76" s="300">
        <v>250</v>
      </c>
      <c r="I76" s="300">
        <v>250</v>
      </c>
      <c r="J76" s="300">
        <v>0</v>
      </c>
      <c r="K76" s="300" t="s">
        <v>172</v>
      </c>
      <c r="L76" s="300" t="s">
        <v>691</v>
      </c>
      <c r="M76" s="365">
        <v>1</v>
      </c>
      <c r="N76" s="349" t="s">
        <v>1710</v>
      </c>
      <c r="O76" s="349" t="s">
        <v>910</v>
      </c>
      <c r="P76" s="349" t="s">
        <v>1286</v>
      </c>
      <c r="Q76" s="166">
        <v>1</v>
      </c>
      <c r="R76" s="173" t="s">
        <v>692</v>
      </c>
      <c r="S76" s="174" t="s">
        <v>1270</v>
      </c>
      <c r="T76" s="169"/>
      <c r="U76" s="169"/>
      <c r="V76" s="169"/>
      <c r="W76" s="169"/>
      <c r="X76" s="169"/>
      <c r="Y76" s="171"/>
      <c r="Z76" s="171"/>
      <c r="AA76" s="169"/>
      <c r="AB76" s="169"/>
      <c r="AC76" s="169"/>
      <c r="AD76" s="169"/>
      <c r="AE76" s="169"/>
      <c r="AF76" s="57">
        <f>SUMIF(Tabla2[Tarea],'POA Eje 1'!R76,Tabla2[Monto total (RD$)])</f>
        <v>0</v>
      </c>
    </row>
    <row r="77" spans="1:32" ht="25.5" x14ac:dyDescent="0.2">
      <c r="A77" s="321"/>
      <c r="B77" s="321"/>
      <c r="C77" s="299"/>
      <c r="D77" s="301"/>
      <c r="E77" s="301"/>
      <c r="F77" s="301"/>
      <c r="G77" s="301"/>
      <c r="H77" s="301"/>
      <c r="I77" s="301"/>
      <c r="J77" s="301"/>
      <c r="K77" s="301"/>
      <c r="L77" s="301"/>
      <c r="M77" s="347"/>
      <c r="N77" s="347"/>
      <c r="O77" s="347"/>
      <c r="P77" s="347"/>
      <c r="Q77" s="166">
        <v>2</v>
      </c>
      <c r="R77" s="173" t="s">
        <v>689</v>
      </c>
      <c r="S77" s="174" t="s">
        <v>1270</v>
      </c>
      <c r="T77" s="175"/>
      <c r="U77" s="175"/>
      <c r="V77" s="175"/>
      <c r="W77" s="175"/>
      <c r="X77" s="175"/>
      <c r="Y77" s="175"/>
      <c r="Z77" s="171"/>
      <c r="AA77" s="171"/>
      <c r="AB77" s="175"/>
      <c r="AC77" s="175"/>
      <c r="AD77" s="175"/>
      <c r="AE77" s="175"/>
      <c r="AF77" s="57">
        <f>SUMIF(Tabla2[Tarea],'POA Eje 1'!R77,Tabla2[Monto total (RD$)])</f>
        <v>0</v>
      </c>
    </row>
    <row r="78" spans="1:32" ht="25.5" x14ac:dyDescent="0.2">
      <c r="A78" s="321"/>
      <c r="B78" s="321"/>
      <c r="C78" s="299"/>
      <c r="D78" s="301"/>
      <c r="E78" s="301"/>
      <c r="F78" s="301"/>
      <c r="G78" s="301"/>
      <c r="H78" s="301"/>
      <c r="I78" s="301"/>
      <c r="J78" s="301"/>
      <c r="K78" s="301"/>
      <c r="L78" s="301"/>
      <c r="M78" s="347"/>
      <c r="N78" s="347"/>
      <c r="O78" s="347"/>
      <c r="P78" s="347"/>
      <c r="Q78" s="166">
        <v>1</v>
      </c>
      <c r="R78" s="173" t="s">
        <v>688</v>
      </c>
      <c r="S78" s="174" t="s">
        <v>1270</v>
      </c>
      <c r="T78" s="171"/>
      <c r="U78" s="171"/>
      <c r="V78" s="175"/>
      <c r="W78" s="175"/>
      <c r="X78" s="175"/>
      <c r="Y78" s="175"/>
      <c r="Z78" s="175"/>
      <c r="AA78" s="175"/>
      <c r="AB78" s="175"/>
      <c r="AC78" s="175"/>
      <c r="AD78" s="175"/>
      <c r="AE78" s="175"/>
      <c r="AF78" s="57">
        <f>SUMIF(Tabla2[Tarea],'POA Eje 1'!R78,Tabla2[Monto total (RD$)])</f>
        <v>1989746</v>
      </c>
    </row>
    <row r="79" spans="1:32" ht="63.75" x14ac:dyDescent="0.2">
      <c r="A79" s="321"/>
      <c r="B79" s="321"/>
      <c r="C79" s="299"/>
      <c r="D79" s="301"/>
      <c r="E79" s="301"/>
      <c r="F79" s="301"/>
      <c r="G79" s="301"/>
      <c r="H79" s="301"/>
      <c r="I79" s="301"/>
      <c r="J79" s="301"/>
      <c r="K79" s="301"/>
      <c r="L79" s="301"/>
      <c r="M79" s="347"/>
      <c r="N79" s="347"/>
      <c r="O79" s="347"/>
      <c r="P79" s="347"/>
      <c r="Q79" s="166">
        <v>2</v>
      </c>
      <c r="R79" s="173" t="s">
        <v>1271</v>
      </c>
      <c r="S79" s="174" t="s">
        <v>1270</v>
      </c>
      <c r="T79" s="175"/>
      <c r="U79" s="175"/>
      <c r="V79" s="175"/>
      <c r="W79" s="175"/>
      <c r="X79" s="175"/>
      <c r="Y79" s="171"/>
      <c r="Z79" s="171"/>
      <c r="AA79" s="175"/>
      <c r="AB79" s="175"/>
      <c r="AC79" s="175"/>
      <c r="AD79" s="175"/>
      <c r="AE79" s="175"/>
      <c r="AF79" s="57">
        <f>SUMIF(Tabla2[Tarea],'POA Eje 1'!R79,Tabla2[Monto total (RD$)])</f>
        <v>0</v>
      </c>
    </row>
    <row r="80" spans="1:32" ht="38.25" x14ac:dyDescent="0.2">
      <c r="A80" s="321"/>
      <c r="B80" s="321"/>
      <c r="C80" s="299"/>
      <c r="D80" s="301"/>
      <c r="E80" s="301"/>
      <c r="F80" s="301"/>
      <c r="G80" s="301"/>
      <c r="H80" s="301"/>
      <c r="I80" s="301"/>
      <c r="J80" s="301"/>
      <c r="K80" s="301"/>
      <c r="L80" s="301"/>
      <c r="M80" s="347"/>
      <c r="N80" s="347"/>
      <c r="O80" s="347"/>
      <c r="P80" s="347"/>
      <c r="Q80" s="166">
        <v>3</v>
      </c>
      <c r="R80" s="173" t="s">
        <v>173</v>
      </c>
      <c r="S80" s="174" t="s">
        <v>1272</v>
      </c>
      <c r="T80" s="176"/>
      <c r="U80" s="175"/>
      <c r="V80" s="171"/>
      <c r="W80" s="171"/>
      <c r="X80" s="177"/>
      <c r="Y80" s="171"/>
      <c r="Z80" s="171"/>
      <c r="AA80" s="177"/>
      <c r="AB80" s="177"/>
      <c r="AC80" s="171"/>
      <c r="AD80" s="175"/>
      <c r="AE80" s="171"/>
      <c r="AF80" s="57">
        <f>SUMIF(Tabla2[Tarea],'POA Eje 1'!R80,Tabla2[Monto total (RD$)])</f>
        <v>0</v>
      </c>
    </row>
    <row r="81" spans="1:32" ht="38.25" x14ac:dyDescent="0.2">
      <c r="A81" s="321"/>
      <c r="B81" s="321"/>
      <c r="C81" s="299"/>
      <c r="D81" s="301"/>
      <c r="E81" s="301"/>
      <c r="F81" s="301"/>
      <c r="G81" s="301"/>
      <c r="H81" s="301"/>
      <c r="I81" s="301"/>
      <c r="J81" s="301"/>
      <c r="K81" s="301"/>
      <c r="L81" s="301"/>
      <c r="M81" s="347"/>
      <c r="N81" s="347"/>
      <c r="O81" s="347"/>
      <c r="P81" s="347"/>
      <c r="Q81" s="166">
        <v>4</v>
      </c>
      <c r="R81" s="173" t="s">
        <v>1273</v>
      </c>
      <c r="S81" s="174" t="s">
        <v>1274</v>
      </c>
      <c r="T81" s="176"/>
      <c r="U81" s="175"/>
      <c r="V81" s="171"/>
      <c r="W81" s="171"/>
      <c r="X81" s="177"/>
      <c r="Y81" s="171"/>
      <c r="Z81" s="171"/>
      <c r="AA81" s="178"/>
      <c r="AB81" s="177"/>
      <c r="AC81" s="171"/>
      <c r="AD81" s="175"/>
      <c r="AE81" s="171"/>
      <c r="AF81" s="57">
        <f>SUMIF(Tabla2[Tarea],'POA Eje 1'!R81,Tabla2[Monto total (RD$)])</f>
        <v>0</v>
      </c>
    </row>
    <row r="82" spans="1:32" ht="65.45" customHeight="1" x14ac:dyDescent="0.2">
      <c r="A82" s="321"/>
      <c r="B82" s="321"/>
      <c r="C82" s="299"/>
      <c r="D82" s="301"/>
      <c r="E82" s="301"/>
      <c r="F82" s="301"/>
      <c r="G82" s="301"/>
      <c r="H82" s="301"/>
      <c r="I82" s="301"/>
      <c r="J82" s="301"/>
      <c r="K82" s="301"/>
      <c r="L82" s="301"/>
      <c r="M82" s="347"/>
      <c r="N82" s="347"/>
      <c r="O82" s="347"/>
      <c r="P82" s="347"/>
      <c r="Q82" s="166">
        <v>5</v>
      </c>
      <c r="R82" s="173" t="s">
        <v>1275</v>
      </c>
      <c r="S82" s="174" t="s">
        <v>1276</v>
      </c>
      <c r="T82" s="176"/>
      <c r="U82" s="171"/>
      <c r="V82" s="171"/>
      <c r="W82" s="171"/>
      <c r="X82" s="175"/>
      <c r="Y82" s="175"/>
      <c r="Z82" s="175"/>
      <c r="AA82" s="176"/>
      <c r="AB82" s="175"/>
      <c r="AC82" s="175"/>
      <c r="AD82" s="175"/>
      <c r="AE82" s="175"/>
      <c r="AF82" s="57">
        <f>SUMIF(Tabla2[Tarea],'POA Eje 1'!R82,Tabla2[Monto total (RD$)])</f>
        <v>0</v>
      </c>
    </row>
    <row r="83" spans="1:32" ht="38.25" x14ac:dyDescent="0.2">
      <c r="A83" s="321"/>
      <c r="B83" s="321"/>
      <c r="C83" s="299"/>
      <c r="D83" s="302"/>
      <c r="E83" s="302"/>
      <c r="F83" s="302"/>
      <c r="G83" s="302"/>
      <c r="H83" s="302"/>
      <c r="I83" s="302"/>
      <c r="J83" s="302"/>
      <c r="K83" s="302"/>
      <c r="L83" s="302"/>
      <c r="M83" s="348"/>
      <c r="N83" s="348"/>
      <c r="O83" s="348"/>
      <c r="P83" s="348"/>
      <c r="Q83" s="166">
        <v>6</v>
      </c>
      <c r="R83" s="173" t="s">
        <v>1277</v>
      </c>
      <c r="S83" s="174" t="s">
        <v>1278</v>
      </c>
      <c r="T83" s="176"/>
      <c r="U83" s="175"/>
      <c r="V83" s="175"/>
      <c r="W83" s="175"/>
      <c r="X83" s="175"/>
      <c r="Y83" s="175"/>
      <c r="Z83" s="175"/>
      <c r="AA83" s="171"/>
      <c r="AB83" s="171"/>
      <c r="AC83" s="171"/>
      <c r="AD83" s="171"/>
      <c r="AE83" s="171"/>
      <c r="AF83" s="57">
        <f>SUMIF(Tabla2[Tarea],'POA Eje 1'!R83,Tabla2[Monto total (RD$)])</f>
        <v>0</v>
      </c>
    </row>
    <row r="84" spans="1:32" ht="13.15" customHeight="1" x14ac:dyDescent="0.2">
      <c r="A84" s="321"/>
      <c r="B84" s="321"/>
      <c r="C84" s="299"/>
      <c r="D84" s="307" t="s">
        <v>174</v>
      </c>
      <c r="E84" s="307">
        <v>1658</v>
      </c>
      <c r="F84" s="307">
        <v>1731</v>
      </c>
      <c r="G84" s="304">
        <v>1681</v>
      </c>
      <c r="H84" s="304">
        <v>1603</v>
      </c>
      <c r="I84" s="304">
        <v>1731</v>
      </c>
      <c r="J84" s="304">
        <v>0</v>
      </c>
      <c r="K84" s="299" t="s">
        <v>175</v>
      </c>
      <c r="L84" s="299" t="s">
        <v>176</v>
      </c>
      <c r="M84" s="354">
        <v>2</v>
      </c>
      <c r="N84" s="354" t="s">
        <v>1711</v>
      </c>
      <c r="O84" s="354" t="s">
        <v>912</v>
      </c>
      <c r="P84" s="354" t="s">
        <v>1286</v>
      </c>
      <c r="Q84" s="59">
        <v>1</v>
      </c>
      <c r="R84" s="59" t="s">
        <v>771</v>
      </c>
      <c r="S84" s="354" t="s">
        <v>770</v>
      </c>
      <c r="T84" s="59"/>
      <c r="U84" s="59"/>
      <c r="V84" s="59"/>
      <c r="W84" s="59"/>
      <c r="X84" s="59"/>
      <c r="Y84" s="59"/>
      <c r="Z84" s="59"/>
      <c r="AA84" s="59"/>
      <c r="AB84" s="59"/>
      <c r="AC84" s="59"/>
      <c r="AD84" s="59"/>
      <c r="AE84" s="59"/>
      <c r="AF84" s="57">
        <f>SUMIF(Tabla2[Tarea],'POA Eje 1'!R84,Tabla2[Monto total (RD$)])</f>
        <v>0</v>
      </c>
    </row>
    <row r="85" spans="1:32" x14ac:dyDescent="0.2">
      <c r="A85" s="321"/>
      <c r="B85" s="321"/>
      <c r="C85" s="299"/>
      <c r="D85" s="307"/>
      <c r="E85" s="307"/>
      <c r="F85" s="307"/>
      <c r="G85" s="305"/>
      <c r="H85" s="305"/>
      <c r="I85" s="305"/>
      <c r="J85" s="305"/>
      <c r="K85" s="299"/>
      <c r="L85" s="299"/>
      <c r="M85" s="355"/>
      <c r="N85" s="355"/>
      <c r="O85" s="355"/>
      <c r="P85" s="355"/>
      <c r="Q85" s="59">
        <v>2</v>
      </c>
      <c r="R85" s="59" t="s">
        <v>683</v>
      </c>
      <c r="S85" s="355"/>
      <c r="T85" s="59"/>
      <c r="U85" s="59"/>
      <c r="V85" s="59"/>
      <c r="W85" s="108"/>
      <c r="X85" s="108"/>
      <c r="Y85" s="108"/>
      <c r="Z85" s="59"/>
      <c r="AA85" s="108"/>
      <c r="AB85" s="59"/>
      <c r="AC85" s="59"/>
      <c r="AD85" s="59"/>
      <c r="AE85" s="59"/>
      <c r="AF85" s="57">
        <f>SUMIF(Tabla2[Tarea],'POA Eje 1'!R85,Tabla2[Monto total (RD$)])</f>
        <v>0</v>
      </c>
    </row>
    <row r="86" spans="1:32" ht="25.5" x14ac:dyDescent="0.2">
      <c r="A86" s="321"/>
      <c r="B86" s="321"/>
      <c r="C86" s="299"/>
      <c r="D86" s="307"/>
      <c r="E86" s="307"/>
      <c r="F86" s="307"/>
      <c r="G86" s="305"/>
      <c r="H86" s="305"/>
      <c r="I86" s="305"/>
      <c r="J86" s="305"/>
      <c r="K86" s="299"/>
      <c r="L86" s="299"/>
      <c r="M86" s="355"/>
      <c r="N86" s="355"/>
      <c r="O86" s="355"/>
      <c r="P86" s="355"/>
      <c r="Q86" s="59">
        <v>3</v>
      </c>
      <c r="R86" s="59" t="s">
        <v>682</v>
      </c>
      <c r="S86" s="355"/>
      <c r="T86" s="59"/>
      <c r="U86" s="59"/>
      <c r="V86" s="59"/>
      <c r="W86" s="59"/>
      <c r="X86" s="59"/>
      <c r="Y86" s="59"/>
      <c r="Z86" s="59"/>
      <c r="AA86" s="59"/>
      <c r="AB86" s="108"/>
      <c r="AC86" s="108"/>
      <c r="AD86" s="108"/>
      <c r="AE86" s="108"/>
      <c r="AF86" s="57">
        <f>SUMIF(Tabla2[Tarea],'POA Eje 1'!R86,Tabla2[Monto total (RD$)])</f>
        <v>500000</v>
      </c>
    </row>
    <row r="87" spans="1:32" ht="25.5" x14ac:dyDescent="0.2">
      <c r="A87" s="321"/>
      <c r="B87" s="321"/>
      <c r="C87" s="299"/>
      <c r="D87" s="307"/>
      <c r="E87" s="307"/>
      <c r="F87" s="307"/>
      <c r="G87" s="305"/>
      <c r="H87" s="305"/>
      <c r="I87" s="305"/>
      <c r="J87" s="305"/>
      <c r="K87" s="299"/>
      <c r="L87" s="299"/>
      <c r="M87" s="355"/>
      <c r="N87" s="355"/>
      <c r="O87" s="355"/>
      <c r="P87" s="355"/>
      <c r="Q87" s="59">
        <v>4</v>
      </c>
      <c r="R87" s="59" t="s">
        <v>1154</v>
      </c>
      <c r="S87" s="355"/>
      <c r="T87" s="59"/>
      <c r="U87" s="59"/>
      <c r="V87" s="59"/>
      <c r="W87" s="59"/>
      <c r="X87" s="59"/>
      <c r="Y87" s="59"/>
      <c r="Z87" s="108"/>
      <c r="AA87" s="108"/>
      <c r="AB87" s="108"/>
      <c r="AC87" s="59"/>
      <c r="AD87" s="59"/>
      <c r="AE87" s="59"/>
      <c r="AF87" s="57">
        <f>SUMIF(Tabla2[Tarea],'POA Eje 1'!R87,Tabla2[Monto total (RD$)])</f>
        <v>0</v>
      </c>
    </row>
    <row r="88" spans="1:32" ht="38.25" x14ac:dyDescent="0.2">
      <c r="A88" s="321"/>
      <c r="B88" s="321"/>
      <c r="C88" s="299"/>
      <c r="D88" s="307"/>
      <c r="E88" s="307"/>
      <c r="F88" s="307"/>
      <c r="G88" s="305"/>
      <c r="H88" s="305"/>
      <c r="I88" s="305"/>
      <c r="J88" s="305"/>
      <c r="K88" s="299"/>
      <c r="L88" s="299"/>
      <c r="M88" s="355"/>
      <c r="N88" s="355"/>
      <c r="O88" s="355"/>
      <c r="P88" s="355"/>
      <c r="Q88" s="59">
        <v>5</v>
      </c>
      <c r="R88" s="59" t="s">
        <v>1372</v>
      </c>
      <c r="S88" s="355"/>
      <c r="T88" s="108"/>
      <c r="U88" s="108"/>
      <c r="V88" s="108"/>
      <c r="W88" s="108"/>
      <c r="X88" s="108"/>
      <c r="Y88" s="108"/>
      <c r="Z88" s="108"/>
      <c r="AA88" s="108"/>
      <c r="AB88" s="108"/>
      <c r="AC88" s="108"/>
      <c r="AD88" s="108"/>
      <c r="AE88" s="108"/>
      <c r="AF88" s="57">
        <f>SUMIF(Tabla2[Tarea],'POA Eje 1'!R88,Tabla2[Monto total (RD$)])</f>
        <v>0</v>
      </c>
    </row>
    <row r="89" spans="1:32" ht="25.5" x14ac:dyDescent="0.2">
      <c r="A89" s="321"/>
      <c r="B89" s="321"/>
      <c r="C89" s="299"/>
      <c r="D89" s="307"/>
      <c r="E89" s="307"/>
      <c r="F89" s="307"/>
      <c r="G89" s="305"/>
      <c r="H89" s="305"/>
      <c r="I89" s="305"/>
      <c r="J89" s="305"/>
      <c r="K89" s="299"/>
      <c r="L89" s="299"/>
      <c r="M89" s="355"/>
      <c r="N89" s="355"/>
      <c r="O89" s="355"/>
      <c r="P89" s="355"/>
      <c r="Q89" s="59">
        <v>6</v>
      </c>
      <c r="R89" s="59" t="s">
        <v>1847</v>
      </c>
      <c r="S89" s="355"/>
      <c r="T89" s="108"/>
      <c r="U89" s="108"/>
      <c r="V89" s="108"/>
      <c r="W89" s="108"/>
      <c r="X89" s="108"/>
      <c r="Y89" s="108"/>
      <c r="Z89" s="108"/>
      <c r="AA89" s="108"/>
      <c r="AB89" s="108"/>
      <c r="AC89" s="108"/>
      <c r="AD89" s="108"/>
      <c r="AE89" s="108"/>
      <c r="AF89" s="57">
        <f>SUMIF(Tabla2[Tarea],'POA Eje 1'!R89,Tabla2[Monto total (RD$)])</f>
        <v>0</v>
      </c>
    </row>
    <row r="90" spans="1:32" x14ac:dyDescent="0.2">
      <c r="A90" s="321"/>
      <c r="B90" s="321"/>
      <c r="C90" s="299"/>
      <c r="D90" s="307"/>
      <c r="E90" s="307"/>
      <c r="F90" s="307"/>
      <c r="G90" s="305"/>
      <c r="H90" s="305"/>
      <c r="I90" s="305"/>
      <c r="J90" s="305"/>
      <c r="K90" s="299"/>
      <c r="L90" s="299"/>
      <c r="M90" s="355"/>
      <c r="N90" s="355"/>
      <c r="O90" s="355"/>
      <c r="P90" s="355"/>
      <c r="Q90" s="59">
        <v>7</v>
      </c>
      <c r="R90" s="59" t="s">
        <v>1155</v>
      </c>
      <c r="S90" s="355"/>
      <c r="T90" s="108"/>
      <c r="U90" s="59"/>
      <c r="V90" s="59"/>
      <c r="W90" s="59"/>
      <c r="X90" s="108"/>
      <c r="Y90" s="59"/>
      <c r="Z90" s="59"/>
      <c r="AA90" s="59"/>
      <c r="AB90" s="108"/>
      <c r="AC90" s="59"/>
      <c r="AD90" s="59"/>
      <c r="AE90" s="59"/>
      <c r="AF90" s="57">
        <f>SUMIF(Tabla2[Tarea],'POA Eje 1'!R90,Tabla2[Monto total (RD$)])</f>
        <v>0</v>
      </c>
    </row>
    <row r="91" spans="1:32" x14ac:dyDescent="0.2">
      <c r="A91" s="321"/>
      <c r="B91" s="321"/>
      <c r="C91" s="299"/>
      <c r="D91" s="307"/>
      <c r="E91" s="307"/>
      <c r="F91" s="307"/>
      <c r="G91" s="306"/>
      <c r="H91" s="306"/>
      <c r="I91" s="306"/>
      <c r="J91" s="306"/>
      <c r="K91" s="299"/>
      <c r="L91" s="299"/>
      <c r="M91" s="356"/>
      <c r="N91" s="356"/>
      <c r="O91" s="356"/>
      <c r="P91" s="356"/>
      <c r="Q91" s="59">
        <v>8</v>
      </c>
      <c r="R91" s="59" t="s">
        <v>1368</v>
      </c>
      <c r="S91" s="356"/>
      <c r="T91" s="59"/>
      <c r="U91" s="59"/>
      <c r="V91" s="59"/>
      <c r="W91" s="108"/>
      <c r="X91" s="59"/>
      <c r="Y91" s="108"/>
      <c r="Z91" s="59"/>
      <c r="AA91" s="59"/>
      <c r="AB91" s="59"/>
      <c r="AC91" s="59"/>
      <c r="AD91" s="59"/>
      <c r="AE91" s="108"/>
      <c r="AF91" s="57">
        <f>SUMIF(Tabla2[Tarea],'POA Eje 1'!R91,Tabla2[Monto total (RD$)])</f>
        <v>0</v>
      </c>
    </row>
    <row r="92" spans="1:32" ht="36.6" customHeight="1" x14ac:dyDescent="0.2">
      <c r="A92" s="321"/>
      <c r="B92" s="321"/>
      <c r="C92" s="299"/>
      <c r="D92" s="304" t="s">
        <v>1156</v>
      </c>
      <c r="E92" s="304">
        <v>814</v>
      </c>
      <c r="F92" s="373">
        <v>1400</v>
      </c>
      <c r="G92" s="304">
        <v>803</v>
      </c>
      <c r="H92" s="304">
        <v>0</v>
      </c>
      <c r="I92" s="304">
        <v>597</v>
      </c>
      <c r="J92" s="304">
        <v>0</v>
      </c>
      <c r="K92" s="304" t="s">
        <v>175</v>
      </c>
      <c r="L92" s="304" t="s">
        <v>177</v>
      </c>
      <c r="M92" s="354">
        <v>3</v>
      </c>
      <c r="N92" s="354" t="s">
        <v>1712</v>
      </c>
      <c r="O92" s="354" t="s">
        <v>914</v>
      </c>
      <c r="P92" s="354" t="s">
        <v>1286</v>
      </c>
      <c r="Q92" s="59">
        <v>1</v>
      </c>
      <c r="R92" s="59" t="s">
        <v>772</v>
      </c>
      <c r="S92" s="354" t="s">
        <v>1157</v>
      </c>
      <c r="T92" s="108"/>
      <c r="U92" s="108"/>
      <c r="V92" s="108"/>
      <c r="W92" s="59"/>
      <c r="X92" s="59"/>
      <c r="Y92" s="59"/>
      <c r="Z92" s="59"/>
      <c r="AA92" s="59"/>
      <c r="AB92" s="59"/>
      <c r="AC92" s="59"/>
      <c r="AD92" s="59"/>
      <c r="AE92" s="59"/>
      <c r="AF92" s="57">
        <f>SUMIF(Tabla2[Tarea],'POA Eje 1'!R92,Tabla2[Monto total (RD$)])</f>
        <v>0</v>
      </c>
    </row>
    <row r="93" spans="1:32" ht="36.6" customHeight="1" x14ac:dyDescent="0.2">
      <c r="A93" s="321"/>
      <c r="B93" s="321"/>
      <c r="C93" s="299"/>
      <c r="D93" s="306"/>
      <c r="E93" s="306"/>
      <c r="F93" s="374"/>
      <c r="G93" s="306"/>
      <c r="H93" s="306"/>
      <c r="I93" s="306"/>
      <c r="J93" s="306"/>
      <c r="K93" s="306"/>
      <c r="L93" s="306"/>
      <c r="M93" s="356"/>
      <c r="N93" s="356"/>
      <c r="O93" s="356"/>
      <c r="P93" s="356"/>
      <c r="Q93" s="59">
        <v>2</v>
      </c>
      <c r="R93" s="59" t="s">
        <v>1158</v>
      </c>
      <c r="S93" s="356"/>
      <c r="T93" s="143"/>
      <c r="U93" s="143"/>
      <c r="V93" s="143"/>
      <c r="W93" s="108"/>
      <c r="X93" s="108"/>
      <c r="Y93" s="108"/>
      <c r="Z93" s="108"/>
      <c r="AA93" s="108"/>
      <c r="AB93" s="108"/>
      <c r="AC93" s="108"/>
      <c r="AD93" s="108"/>
      <c r="AE93" s="108"/>
      <c r="AF93" s="57">
        <f>SUMIF(Tabla2[Tarea],'POA Eje 1'!R93,Tabla2[Monto total (RD$)])</f>
        <v>12000</v>
      </c>
    </row>
    <row r="94" spans="1:32" ht="89.45" customHeight="1" x14ac:dyDescent="0.2">
      <c r="A94" s="321"/>
      <c r="B94" s="62" t="s">
        <v>178</v>
      </c>
      <c r="C94" s="62" t="s">
        <v>179</v>
      </c>
      <c r="D94" s="117" t="s">
        <v>1159</v>
      </c>
      <c r="E94" s="149" t="s">
        <v>180</v>
      </c>
      <c r="F94" s="149">
        <v>0.45</v>
      </c>
      <c r="G94" s="149">
        <v>0.35</v>
      </c>
      <c r="H94" s="149">
        <v>0.3</v>
      </c>
      <c r="I94" s="149">
        <v>0.05</v>
      </c>
      <c r="J94" s="149">
        <v>0.3</v>
      </c>
      <c r="K94" s="150" t="s">
        <v>181</v>
      </c>
      <c r="L94" s="117" t="s">
        <v>156</v>
      </c>
      <c r="M94" s="121">
        <v>1</v>
      </c>
      <c r="N94" s="150" t="s">
        <v>1713</v>
      </c>
      <c r="O94" s="150" t="s">
        <v>913</v>
      </c>
      <c r="P94" s="151" t="s">
        <v>1286</v>
      </c>
      <c r="Q94" s="59">
        <v>1</v>
      </c>
      <c r="R94" s="59" t="s">
        <v>774</v>
      </c>
      <c r="S94" s="121" t="s">
        <v>773</v>
      </c>
      <c r="T94" s="108"/>
      <c r="U94" s="108"/>
      <c r="V94" s="108"/>
      <c r="W94" s="108"/>
      <c r="X94" s="59"/>
      <c r="Y94" s="59"/>
      <c r="Z94" s="59"/>
      <c r="AA94" s="59"/>
      <c r="AB94" s="59"/>
      <c r="AC94" s="59"/>
      <c r="AD94" s="59"/>
      <c r="AE94" s="59"/>
      <c r="AF94" s="57">
        <f>SUMIF(Tabla2[Tarea],'POA Eje 1'!R94,Tabla2[Monto total (RD$)])</f>
        <v>1400000</v>
      </c>
    </row>
    <row r="95" spans="1:32" ht="109.15" customHeight="1" x14ac:dyDescent="0.2">
      <c r="A95" s="321"/>
      <c r="B95" s="59" t="s">
        <v>182</v>
      </c>
      <c r="C95" s="59" t="s">
        <v>183</v>
      </c>
      <c r="D95" s="59" t="s">
        <v>184</v>
      </c>
      <c r="E95" s="59" t="s">
        <v>1160</v>
      </c>
      <c r="F95" s="123">
        <v>0.12</v>
      </c>
      <c r="G95" s="152">
        <v>0.35</v>
      </c>
      <c r="H95" s="152">
        <v>0.35</v>
      </c>
      <c r="I95" s="152">
        <v>0.1</v>
      </c>
      <c r="J95" s="152">
        <v>0.2</v>
      </c>
      <c r="K95" s="59" t="s">
        <v>185</v>
      </c>
      <c r="L95" s="59" t="s">
        <v>156</v>
      </c>
      <c r="M95" s="59">
        <v>1</v>
      </c>
      <c r="N95" s="60" t="s">
        <v>1714</v>
      </c>
      <c r="O95" s="60" t="s">
        <v>913</v>
      </c>
      <c r="P95" s="60" t="s">
        <v>1286</v>
      </c>
      <c r="Q95" s="59">
        <v>1</v>
      </c>
      <c r="R95" s="153" t="s">
        <v>677</v>
      </c>
      <c r="S95" s="59" t="s">
        <v>773</v>
      </c>
      <c r="T95" s="108"/>
      <c r="U95" s="108"/>
      <c r="V95" s="108"/>
      <c r="W95" s="108"/>
      <c r="X95" s="108"/>
      <c r="Y95" s="108"/>
      <c r="Z95" s="108"/>
      <c r="AA95" s="108"/>
      <c r="AB95" s="108"/>
      <c r="AC95" s="108"/>
      <c r="AD95" s="108"/>
      <c r="AE95" s="108"/>
      <c r="AF95" s="57">
        <f>SUMIF(Tabla2[Tarea],'POA Eje 1'!R95,Tabla2[Monto total (RD$)])</f>
        <v>0</v>
      </c>
    </row>
    <row r="96" spans="1:32" ht="26.45" customHeight="1" x14ac:dyDescent="0.2">
      <c r="A96" s="321"/>
      <c r="B96" s="303" t="s">
        <v>186</v>
      </c>
      <c r="C96" s="303" t="s">
        <v>187</v>
      </c>
      <c r="D96" s="307" t="s">
        <v>188</v>
      </c>
      <c r="E96" s="307">
        <v>3100</v>
      </c>
      <c r="F96" s="307">
        <v>3154</v>
      </c>
      <c r="G96" s="307">
        <v>3386</v>
      </c>
      <c r="H96" s="307">
        <v>3301</v>
      </c>
      <c r="I96" s="307">
        <v>3154</v>
      </c>
      <c r="J96" s="307">
        <v>0</v>
      </c>
      <c r="K96" s="307" t="s">
        <v>189</v>
      </c>
      <c r="L96" s="307" t="s">
        <v>156</v>
      </c>
      <c r="M96" s="62">
        <v>1</v>
      </c>
      <c r="N96" s="60" t="s">
        <v>1715</v>
      </c>
      <c r="O96" s="60" t="s">
        <v>913</v>
      </c>
      <c r="P96" s="60" t="s">
        <v>1286</v>
      </c>
      <c r="Q96" s="59">
        <v>1</v>
      </c>
      <c r="R96" s="59" t="s">
        <v>679</v>
      </c>
      <c r="S96" s="59" t="s">
        <v>684</v>
      </c>
      <c r="T96" s="108"/>
      <c r="U96" s="108"/>
      <c r="V96" s="59"/>
      <c r="W96" s="59"/>
      <c r="X96" s="108"/>
      <c r="Y96" s="59"/>
      <c r="Z96" s="59"/>
      <c r="AA96" s="59"/>
      <c r="AB96" s="108"/>
      <c r="AC96" s="59"/>
      <c r="AD96" s="59"/>
      <c r="AE96" s="59"/>
      <c r="AF96" s="57">
        <f>SUMIF(Tabla2[Tarea],'POA Eje 1'!R96,Tabla2[Monto total (RD$)])</f>
        <v>0</v>
      </c>
    </row>
    <row r="97" spans="1:32" ht="38.25" x14ac:dyDescent="0.2">
      <c r="A97" s="321"/>
      <c r="B97" s="303"/>
      <c r="C97" s="303"/>
      <c r="D97" s="307"/>
      <c r="E97" s="307"/>
      <c r="F97" s="307"/>
      <c r="G97" s="307"/>
      <c r="H97" s="307"/>
      <c r="I97" s="307"/>
      <c r="J97" s="307"/>
      <c r="K97" s="307"/>
      <c r="L97" s="307"/>
      <c r="M97" s="62">
        <v>2</v>
      </c>
      <c r="N97" s="60" t="s">
        <v>1716</v>
      </c>
      <c r="O97" s="60" t="s">
        <v>913</v>
      </c>
      <c r="P97" s="60" t="s">
        <v>1286</v>
      </c>
      <c r="Q97" s="59">
        <v>2</v>
      </c>
      <c r="R97" s="59" t="s">
        <v>775</v>
      </c>
      <c r="S97" s="59" t="s">
        <v>684</v>
      </c>
      <c r="T97" s="143"/>
      <c r="U97" s="108"/>
      <c r="V97" s="59"/>
      <c r="W97" s="59"/>
      <c r="X97" s="108"/>
      <c r="Y97" s="59"/>
      <c r="Z97" s="59"/>
      <c r="AA97" s="59"/>
      <c r="AB97" s="108"/>
      <c r="AC97" s="59"/>
      <c r="AD97" s="59"/>
      <c r="AE97" s="59"/>
      <c r="AF97" s="57">
        <f>SUMIF(Tabla2[Tarea],'POA Eje 1'!R97,Tabla2[Monto total (RD$)])</f>
        <v>6093800</v>
      </c>
    </row>
    <row r="98" spans="1:32" ht="39.6" customHeight="1" x14ac:dyDescent="0.2">
      <c r="A98" s="321"/>
      <c r="B98" s="303"/>
      <c r="C98" s="303"/>
      <c r="D98" s="307"/>
      <c r="E98" s="307"/>
      <c r="F98" s="307"/>
      <c r="G98" s="307"/>
      <c r="H98" s="307"/>
      <c r="I98" s="307"/>
      <c r="J98" s="307"/>
      <c r="K98" s="307"/>
      <c r="L98" s="307"/>
      <c r="M98" s="315">
        <v>3</v>
      </c>
      <c r="N98" s="304" t="s">
        <v>1717</v>
      </c>
      <c r="O98" s="304" t="s">
        <v>913</v>
      </c>
      <c r="P98" s="304" t="s">
        <v>1286</v>
      </c>
      <c r="Q98" s="59">
        <v>3</v>
      </c>
      <c r="R98" s="59" t="s">
        <v>680</v>
      </c>
      <c r="S98" s="59" t="s">
        <v>684</v>
      </c>
      <c r="T98" s="59"/>
      <c r="U98" s="59"/>
      <c r="V98" s="59"/>
      <c r="W98" s="59"/>
      <c r="X98" s="108"/>
      <c r="Y98" s="108"/>
      <c r="Z98" s="108"/>
      <c r="AA98" s="108"/>
      <c r="AB98" s="59"/>
      <c r="AC98" s="59"/>
      <c r="AD98" s="59"/>
      <c r="AE98" s="59"/>
      <c r="AF98" s="57">
        <f>SUMIF(Tabla2[Tarea],'POA Eje 1'!R98,Tabla2[Monto total (RD$)])</f>
        <v>0</v>
      </c>
    </row>
    <row r="99" spans="1:32" ht="39.6" customHeight="1" x14ac:dyDescent="0.2">
      <c r="A99" s="321"/>
      <c r="B99" s="303"/>
      <c r="C99" s="303"/>
      <c r="D99" s="307" t="s">
        <v>190</v>
      </c>
      <c r="E99" s="307">
        <v>681</v>
      </c>
      <c r="F99" s="307">
        <v>954</v>
      </c>
      <c r="G99" s="307">
        <v>286</v>
      </c>
      <c r="H99" s="307">
        <v>210</v>
      </c>
      <c r="I99" s="307">
        <v>458</v>
      </c>
      <c r="J99" s="307">
        <v>0</v>
      </c>
      <c r="K99" s="307" t="s">
        <v>189</v>
      </c>
      <c r="L99" s="307" t="s">
        <v>156</v>
      </c>
      <c r="M99" s="316"/>
      <c r="N99" s="305"/>
      <c r="O99" s="305"/>
      <c r="P99" s="305"/>
      <c r="Q99" s="61">
        <v>4</v>
      </c>
      <c r="R99" s="59" t="s">
        <v>1161</v>
      </c>
      <c r="S99" s="59" t="s">
        <v>684</v>
      </c>
      <c r="T99" s="59"/>
      <c r="U99" s="59"/>
      <c r="V99" s="108"/>
      <c r="W99" s="59"/>
      <c r="X99" s="108"/>
      <c r="Y99" s="156"/>
      <c r="Z99" s="59"/>
      <c r="AA99" s="108"/>
      <c r="AB99" s="59"/>
      <c r="AC99" s="108"/>
      <c r="AD99" s="143"/>
      <c r="AE99" s="143"/>
      <c r="AF99" s="57">
        <f>SUMIF(Tabla2[Tarea],'POA Eje 1'!R99,Tabla2[Monto total (RD$)])</f>
        <v>0</v>
      </c>
    </row>
    <row r="100" spans="1:32" ht="51" x14ac:dyDescent="0.2">
      <c r="A100" s="321"/>
      <c r="B100" s="303"/>
      <c r="C100" s="303"/>
      <c r="D100" s="307"/>
      <c r="E100" s="307"/>
      <c r="F100" s="307"/>
      <c r="G100" s="307"/>
      <c r="H100" s="307"/>
      <c r="I100" s="307"/>
      <c r="J100" s="307"/>
      <c r="K100" s="307"/>
      <c r="L100" s="307"/>
      <c r="M100" s="317"/>
      <c r="N100" s="306"/>
      <c r="O100" s="306"/>
      <c r="P100" s="306"/>
      <c r="Q100" s="59">
        <v>5</v>
      </c>
      <c r="R100" s="59" t="s">
        <v>776</v>
      </c>
      <c r="S100" s="59" t="s">
        <v>684</v>
      </c>
      <c r="T100" s="59"/>
      <c r="U100" s="59"/>
      <c r="V100" s="59"/>
      <c r="W100" s="59"/>
      <c r="X100" s="59"/>
      <c r="Y100" s="108"/>
      <c r="Z100" s="59"/>
      <c r="AA100" s="59"/>
      <c r="AB100" s="59"/>
      <c r="AC100" s="59"/>
      <c r="AD100" s="59"/>
      <c r="AE100" s="59"/>
      <c r="AF100" s="57">
        <f>SUMIF(Tabla2[Tarea],'POA Eje 1'!R100,Tabla2[Monto total (RD$)])</f>
        <v>0</v>
      </c>
    </row>
    <row r="101" spans="1:32" ht="40.9" customHeight="1" x14ac:dyDescent="0.2">
      <c r="A101" s="321"/>
      <c r="B101" s="303"/>
      <c r="C101" s="303"/>
      <c r="D101" s="307"/>
      <c r="E101" s="307"/>
      <c r="F101" s="307"/>
      <c r="G101" s="307"/>
      <c r="H101" s="307"/>
      <c r="I101" s="307"/>
      <c r="J101" s="307"/>
      <c r="K101" s="307"/>
      <c r="L101" s="307"/>
      <c r="M101" s="62">
        <v>4</v>
      </c>
      <c r="N101" s="60" t="s">
        <v>1718</v>
      </c>
      <c r="O101" s="169" t="s">
        <v>917</v>
      </c>
      <c r="P101" s="169" t="s">
        <v>1286</v>
      </c>
      <c r="Q101" s="169">
        <v>1</v>
      </c>
      <c r="R101" s="169" t="s">
        <v>1279</v>
      </c>
      <c r="S101" s="169" t="s">
        <v>1280</v>
      </c>
      <c r="T101" s="179"/>
      <c r="U101" s="179"/>
      <c r="V101" s="179"/>
      <c r="W101" s="179"/>
      <c r="X101" s="179"/>
      <c r="Y101" s="179"/>
      <c r="Z101" s="169"/>
      <c r="AA101" s="169"/>
      <c r="AB101" s="169"/>
      <c r="AC101" s="169"/>
      <c r="AD101" s="169"/>
      <c r="AE101" s="169"/>
      <c r="AF101" s="57">
        <f>SUMIF(Tabla2[Tarea],'POA Eje 1'!R101,Tabla2[Monto total (RD$)])</f>
        <v>0</v>
      </c>
    </row>
    <row r="102" spans="1:32" ht="76.5" x14ac:dyDescent="0.2">
      <c r="A102" s="321"/>
      <c r="B102" s="303"/>
      <c r="C102" s="299" t="s">
        <v>191</v>
      </c>
      <c r="D102" s="60" t="s">
        <v>192</v>
      </c>
      <c r="E102" s="154">
        <v>1406</v>
      </c>
      <c r="F102" s="154">
        <v>1500</v>
      </c>
      <c r="G102" s="60">
        <v>250</v>
      </c>
      <c r="H102" s="60">
        <v>300</v>
      </c>
      <c r="I102" s="60">
        <v>500</v>
      </c>
      <c r="J102" s="60">
        <v>450</v>
      </c>
      <c r="K102" s="59" t="s">
        <v>193</v>
      </c>
      <c r="L102" s="59" t="s">
        <v>156</v>
      </c>
      <c r="M102" s="59">
        <v>1</v>
      </c>
      <c r="N102" s="59" t="s">
        <v>1719</v>
      </c>
      <c r="O102" s="59" t="s">
        <v>918</v>
      </c>
      <c r="P102" s="59" t="s">
        <v>1286</v>
      </c>
      <c r="Q102" s="59">
        <v>1</v>
      </c>
      <c r="R102" s="59" t="s">
        <v>1162</v>
      </c>
      <c r="S102" s="62" t="s">
        <v>194</v>
      </c>
      <c r="T102" s="59"/>
      <c r="U102" s="108"/>
      <c r="V102" s="59"/>
      <c r="W102" s="108"/>
      <c r="X102" s="59"/>
      <c r="Y102" s="59"/>
      <c r="Z102" s="108"/>
      <c r="AA102" s="59"/>
      <c r="AB102" s="59"/>
      <c r="AC102" s="108"/>
      <c r="AD102" s="108"/>
      <c r="AE102" s="59"/>
      <c r="AF102" s="57">
        <f>SUMIF(Tabla2[Tarea],'POA Eje 1'!R102,Tabla2[Monto total (RD$)])</f>
        <v>0</v>
      </c>
    </row>
    <row r="103" spans="1:32" ht="51" x14ac:dyDescent="0.2">
      <c r="A103" s="321"/>
      <c r="B103" s="303"/>
      <c r="C103" s="299"/>
      <c r="D103" s="60" t="s">
        <v>195</v>
      </c>
      <c r="E103" s="154">
        <v>227</v>
      </c>
      <c r="F103" s="155">
        <v>370</v>
      </c>
      <c r="G103" s="59">
        <v>120</v>
      </c>
      <c r="H103" s="59">
        <v>100</v>
      </c>
      <c r="I103" s="59">
        <v>150</v>
      </c>
      <c r="J103" s="59">
        <v>0</v>
      </c>
      <c r="K103" s="59" t="s">
        <v>196</v>
      </c>
      <c r="L103" s="59" t="s">
        <v>156</v>
      </c>
      <c r="M103" s="59">
        <v>2</v>
      </c>
      <c r="N103" s="59" t="s">
        <v>1720</v>
      </c>
      <c r="O103" s="59" t="s">
        <v>918</v>
      </c>
      <c r="P103" s="59" t="s">
        <v>1286</v>
      </c>
      <c r="Q103" s="59">
        <v>2</v>
      </c>
      <c r="R103" s="59" t="s">
        <v>197</v>
      </c>
      <c r="S103" s="62" t="s">
        <v>194</v>
      </c>
      <c r="T103" s="108"/>
      <c r="U103" s="108"/>
      <c r="V103" s="59"/>
      <c r="W103" s="108"/>
      <c r="X103" s="108"/>
      <c r="Y103" s="108"/>
      <c r="Z103" s="59"/>
      <c r="AA103" s="59"/>
      <c r="AB103" s="108"/>
      <c r="AC103" s="108"/>
      <c r="AD103" s="59"/>
      <c r="AE103" s="59"/>
      <c r="AF103" s="57">
        <f>SUMIF(Tabla2[Tarea],'POA Eje 1'!R103,Tabla2[Monto total (RD$)])</f>
        <v>0</v>
      </c>
    </row>
    <row r="104" spans="1:32" ht="84" customHeight="1" x14ac:dyDescent="0.2">
      <c r="A104" s="321"/>
      <c r="B104" s="303"/>
      <c r="C104" s="303" t="s">
        <v>198</v>
      </c>
      <c r="D104" s="62" t="s">
        <v>199</v>
      </c>
      <c r="E104" s="62">
        <v>22</v>
      </c>
      <c r="F104" s="62">
        <v>40</v>
      </c>
      <c r="G104" s="62">
        <v>0</v>
      </c>
      <c r="H104" s="62">
        <v>0</v>
      </c>
      <c r="I104" s="62">
        <v>20</v>
      </c>
      <c r="J104" s="62">
        <v>20</v>
      </c>
      <c r="K104" s="59" t="s">
        <v>196</v>
      </c>
      <c r="L104" s="59" t="s">
        <v>156</v>
      </c>
      <c r="M104" s="59">
        <v>1</v>
      </c>
      <c r="N104" s="59" t="s">
        <v>1721</v>
      </c>
      <c r="O104" s="59" t="s">
        <v>913</v>
      </c>
      <c r="P104" s="59" t="s">
        <v>1286</v>
      </c>
      <c r="Q104" s="59">
        <v>1</v>
      </c>
      <c r="R104" s="59" t="s">
        <v>200</v>
      </c>
      <c r="S104" s="59" t="s">
        <v>777</v>
      </c>
      <c r="T104" s="108"/>
      <c r="U104" s="108"/>
      <c r="V104" s="108"/>
      <c r="W104" s="108"/>
      <c r="X104" s="108"/>
      <c r="Y104" s="108"/>
      <c r="Z104" s="108"/>
      <c r="AA104" s="108"/>
      <c r="AB104" s="108"/>
      <c r="AC104" s="108"/>
      <c r="AD104" s="108"/>
      <c r="AE104" s="108"/>
      <c r="AF104" s="57">
        <f>SUMIF(Tabla2[Tarea],'POA Eje 1'!R104,Tabla2[Monto total (RD$)])</f>
        <v>580000</v>
      </c>
    </row>
    <row r="105" spans="1:32" ht="67.150000000000006" customHeight="1" x14ac:dyDescent="0.2">
      <c r="A105" s="321"/>
      <c r="B105" s="303"/>
      <c r="C105" s="303"/>
      <c r="D105" s="62" t="s">
        <v>201</v>
      </c>
      <c r="E105" s="62">
        <v>39</v>
      </c>
      <c r="F105" s="59">
        <v>39</v>
      </c>
      <c r="G105" s="59">
        <v>39</v>
      </c>
      <c r="H105" s="59">
        <v>39</v>
      </c>
      <c r="I105" s="59">
        <v>39</v>
      </c>
      <c r="J105" s="62">
        <v>39</v>
      </c>
      <c r="K105" s="59" t="s">
        <v>196</v>
      </c>
      <c r="L105" s="148" t="s">
        <v>156</v>
      </c>
      <c r="M105" s="59">
        <v>1</v>
      </c>
      <c r="N105" s="59" t="s">
        <v>1722</v>
      </c>
      <c r="O105" s="59" t="s">
        <v>919</v>
      </c>
      <c r="P105" s="59" t="s">
        <v>1286</v>
      </c>
      <c r="Q105" s="34">
        <v>1</v>
      </c>
      <c r="R105" s="62" t="s">
        <v>732</v>
      </c>
      <c r="S105" s="59" t="s">
        <v>1163</v>
      </c>
      <c r="T105" s="157"/>
      <c r="U105" s="34"/>
      <c r="V105" s="34"/>
      <c r="W105" s="34"/>
      <c r="X105" s="157"/>
      <c r="Y105" s="34"/>
      <c r="Z105" s="34"/>
      <c r="AA105" s="34"/>
      <c r="AB105" s="157"/>
      <c r="AC105" s="34"/>
      <c r="AD105" s="34"/>
      <c r="AE105" s="34"/>
      <c r="AF105" s="57">
        <f>SUMIF(Tabla2[Tarea],'POA Eje 1'!R105,Tabla2[Monto total (RD$)])</f>
        <v>0</v>
      </c>
    </row>
    <row r="106" spans="1:32" ht="43.15" customHeight="1" x14ac:dyDescent="0.2">
      <c r="A106" s="321"/>
      <c r="B106" s="303"/>
      <c r="C106" s="303"/>
      <c r="D106" s="315" t="s">
        <v>1164</v>
      </c>
      <c r="E106" s="354" t="s">
        <v>1160</v>
      </c>
      <c r="F106" s="354">
        <v>2</v>
      </c>
      <c r="G106" s="354">
        <v>0</v>
      </c>
      <c r="H106" s="354">
        <v>0</v>
      </c>
      <c r="I106" s="354">
        <v>0</v>
      </c>
      <c r="J106" s="315">
        <v>2</v>
      </c>
      <c r="K106" s="354" t="s">
        <v>196</v>
      </c>
      <c r="L106" s="354" t="s">
        <v>156</v>
      </c>
      <c r="M106" s="59">
        <v>2</v>
      </c>
      <c r="N106" s="59" t="s">
        <v>1165</v>
      </c>
      <c r="O106" s="59" t="s">
        <v>919</v>
      </c>
      <c r="P106" s="59" t="s">
        <v>1286</v>
      </c>
      <c r="Q106" s="34">
        <v>2</v>
      </c>
      <c r="R106" s="62" t="s">
        <v>1166</v>
      </c>
      <c r="S106" s="354" t="s">
        <v>1167</v>
      </c>
      <c r="T106" s="157"/>
      <c r="U106" s="157"/>
      <c r="V106" s="157"/>
      <c r="W106" s="157"/>
      <c r="X106" s="157"/>
      <c r="Y106" s="157"/>
      <c r="Z106" s="34"/>
      <c r="AA106" s="34"/>
      <c r="AB106" s="34"/>
      <c r="AC106" s="34"/>
      <c r="AD106" s="34"/>
      <c r="AE106" s="34"/>
      <c r="AF106" s="57">
        <f>SUMIF(Tabla2[Tarea],'POA Eje 1'!R106,Tabla2[Monto total (RD$)])</f>
        <v>0</v>
      </c>
    </row>
    <row r="107" spans="1:32" ht="43.15" customHeight="1" x14ac:dyDescent="0.2">
      <c r="A107" s="321"/>
      <c r="B107" s="303"/>
      <c r="C107" s="303"/>
      <c r="D107" s="317"/>
      <c r="E107" s="356"/>
      <c r="F107" s="356"/>
      <c r="G107" s="356"/>
      <c r="H107" s="356"/>
      <c r="I107" s="356"/>
      <c r="J107" s="317"/>
      <c r="K107" s="356"/>
      <c r="L107" s="355"/>
      <c r="M107" s="59">
        <v>3</v>
      </c>
      <c r="N107" s="59" t="s">
        <v>1723</v>
      </c>
      <c r="O107" s="59" t="s">
        <v>919</v>
      </c>
      <c r="P107" s="59" t="s">
        <v>1286</v>
      </c>
      <c r="Q107" s="34">
        <v>3</v>
      </c>
      <c r="R107" s="62" t="s">
        <v>1168</v>
      </c>
      <c r="S107" s="356"/>
      <c r="T107" s="34"/>
      <c r="U107" s="34"/>
      <c r="V107" s="34"/>
      <c r="W107" s="34"/>
      <c r="X107" s="34"/>
      <c r="Y107" s="34"/>
      <c r="Z107" s="34"/>
      <c r="AA107" s="34"/>
      <c r="AB107" s="34"/>
      <c r="AC107" s="157"/>
      <c r="AD107" s="157"/>
      <c r="AE107" s="157"/>
      <c r="AF107" s="57">
        <f>SUMIF(Tabla2[Tarea],'POA Eje 1'!R107,Tabla2[Monto total (RD$)])</f>
        <v>0</v>
      </c>
    </row>
    <row r="108" spans="1:32" ht="26.45" customHeight="1" x14ac:dyDescent="0.2">
      <c r="A108" s="321"/>
      <c r="B108" s="303"/>
      <c r="C108" s="303"/>
      <c r="D108" s="315" t="s">
        <v>202</v>
      </c>
      <c r="E108" s="315">
        <v>2</v>
      </c>
      <c r="F108" s="315">
        <v>6</v>
      </c>
      <c r="G108" s="315">
        <v>0</v>
      </c>
      <c r="H108" s="315">
        <v>3</v>
      </c>
      <c r="I108" s="315">
        <v>0</v>
      </c>
      <c r="J108" s="315">
        <v>3</v>
      </c>
      <c r="K108" s="315" t="s">
        <v>196</v>
      </c>
      <c r="L108" s="355"/>
      <c r="M108" s="59">
        <v>4</v>
      </c>
      <c r="N108" s="59" t="s">
        <v>778</v>
      </c>
      <c r="O108" s="59" t="s">
        <v>709</v>
      </c>
      <c r="P108" s="59" t="s">
        <v>1286</v>
      </c>
      <c r="Q108" s="34">
        <v>4</v>
      </c>
      <c r="R108" s="62" t="s">
        <v>203</v>
      </c>
      <c r="S108" s="59" t="s">
        <v>779</v>
      </c>
      <c r="T108" s="34"/>
      <c r="U108" s="34"/>
      <c r="V108" s="34"/>
      <c r="W108" s="34"/>
      <c r="X108" s="34"/>
      <c r="Y108" s="34"/>
      <c r="Z108" s="34"/>
      <c r="AA108" s="34"/>
      <c r="AB108" s="34"/>
      <c r="AC108" s="34"/>
      <c r="AD108" s="34"/>
      <c r="AE108" s="34"/>
      <c r="AF108" s="57">
        <f>SUMIF(Tabla2[Tarea],'POA Eje 1'!R108,Tabla2[Monto total (RD$)])</f>
        <v>0</v>
      </c>
    </row>
    <row r="109" spans="1:32" ht="26.45" customHeight="1" x14ac:dyDescent="0.2">
      <c r="A109" s="321"/>
      <c r="B109" s="303"/>
      <c r="C109" s="303"/>
      <c r="D109" s="316"/>
      <c r="E109" s="316"/>
      <c r="F109" s="316"/>
      <c r="G109" s="316"/>
      <c r="H109" s="316"/>
      <c r="I109" s="316"/>
      <c r="J109" s="316"/>
      <c r="K109" s="316"/>
      <c r="L109" s="354" t="s">
        <v>156</v>
      </c>
      <c r="M109" s="59">
        <v>5</v>
      </c>
      <c r="N109" s="59" t="s">
        <v>1724</v>
      </c>
      <c r="O109" s="59" t="s">
        <v>919</v>
      </c>
      <c r="P109" s="59" t="s">
        <v>1286</v>
      </c>
      <c r="Q109" s="34">
        <v>5</v>
      </c>
      <c r="R109" s="62" t="s">
        <v>204</v>
      </c>
      <c r="S109" s="62" t="s">
        <v>780</v>
      </c>
      <c r="T109" s="34"/>
      <c r="U109" s="34"/>
      <c r="V109" s="34"/>
      <c r="W109" s="157"/>
      <c r="X109" s="157"/>
      <c r="Y109" s="157"/>
      <c r="Z109" s="34"/>
      <c r="AA109" s="34"/>
      <c r="AB109" s="34"/>
      <c r="AC109" s="157"/>
      <c r="AD109" s="157"/>
      <c r="AE109" s="157"/>
      <c r="AF109" s="57">
        <f>SUMIF(Tabla2[Tarea],'POA Eje 1'!R109,Tabla2[Monto total (RD$)])</f>
        <v>0</v>
      </c>
    </row>
    <row r="110" spans="1:32" ht="38.25" x14ac:dyDescent="0.2">
      <c r="A110" s="321"/>
      <c r="B110" s="303"/>
      <c r="C110" s="303"/>
      <c r="D110" s="317"/>
      <c r="E110" s="317"/>
      <c r="F110" s="317"/>
      <c r="G110" s="317"/>
      <c r="H110" s="317"/>
      <c r="I110" s="317"/>
      <c r="J110" s="317"/>
      <c r="K110" s="317"/>
      <c r="L110" s="356"/>
      <c r="M110" s="121">
        <v>6</v>
      </c>
      <c r="N110" s="62" t="s">
        <v>1725</v>
      </c>
      <c r="O110" s="59" t="s">
        <v>919</v>
      </c>
      <c r="P110" s="59" t="s">
        <v>1286</v>
      </c>
      <c r="Q110" s="34">
        <v>6</v>
      </c>
      <c r="R110" s="62" t="s">
        <v>1169</v>
      </c>
      <c r="S110" s="62"/>
      <c r="T110" s="34"/>
      <c r="U110" s="34"/>
      <c r="V110" s="34"/>
      <c r="W110" s="157"/>
      <c r="X110" s="157"/>
      <c r="Y110" s="157"/>
      <c r="Z110" s="34"/>
      <c r="AA110" s="34"/>
      <c r="AB110" s="34"/>
      <c r="AC110" s="157"/>
      <c r="AD110" s="157"/>
      <c r="AE110" s="157"/>
      <c r="AF110" s="57">
        <f>SUMIF(Tabla2[Tarea],'POA Eje 1'!R110,Tabla2[Monto total (RD$)])</f>
        <v>2000000</v>
      </c>
    </row>
    <row r="111" spans="1:32" ht="116.45" customHeight="1" x14ac:dyDescent="0.2">
      <c r="A111" s="321"/>
      <c r="B111" s="303"/>
      <c r="C111" s="309" t="s">
        <v>205</v>
      </c>
      <c r="D111" s="308" t="s">
        <v>206</v>
      </c>
      <c r="E111" s="308">
        <v>8</v>
      </c>
      <c r="F111" s="308">
        <v>18</v>
      </c>
      <c r="G111" s="308">
        <v>10</v>
      </c>
      <c r="H111" s="308">
        <v>14</v>
      </c>
      <c r="I111" s="308">
        <v>18</v>
      </c>
      <c r="J111" s="308">
        <v>18</v>
      </c>
      <c r="K111" s="308" t="s">
        <v>207</v>
      </c>
      <c r="L111" s="308" t="s">
        <v>740</v>
      </c>
      <c r="M111" s="309">
        <v>1</v>
      </c>
      <c r="N111" s="309" t="s">
        <v>1726</v>
      </c>
      <c r="O111" s="309" t="s">
        <v>920</v>
      </c>
      <c r="P111" s="309" t="s">
        <v>1095</v>
      </c>
      <c r="Q111" s="33">
        <v>1</v>
      </c>
      <c r="R111" s="33" t="s">
        <v>1092</v>
      </c>
      <c r="S111" s="319" t="s">
        <v>1066</v>
      </c>
      <c r="T111" s="108"/>
      <c r="U111" s="108"/>
      <c r="V111" s="108"/>
      <c r="W111" s="108"/>
      <c r="X111" s="108"/>
      <c r="Y111" s="108"/>
      <c r="Z111" s="108"/>
      <c r="AA111" s="108"/>
      <c r="AB111" s="108"/>
      <c r="AC111" s="108"/>
      <c r="AD111" s="108"/>
      <c r="AE111" s="108"/>
      <c r="AF111" s="57">
        <f>SUMIF(Tabla2[Tarea],'POA Eje 1'!R111,Tabla2[Monto total (RD$)])</f>
        <v>0</v>
      </c>
    </row>
    <row r="112" spans="1:32" ht="116.45" customHeight="1" x14ac:dyDescent="0.2">
      <c r="A112" s="321"/>
      <c r="B112" s="303"/>
      <c r="C112" s="310"/>
      <c r="D112" s="308"/>
      <c r="E112" s="308"/>
      <c r="F112" s="308"/>
      <c r="G112" s="308"/>
      <c r="H112" s="308"/>
      <c r="I112" s="308"/>
      <c r="J112" s="308"/>
      <c r="K112" s="308"/>
      <c r="L112" s="308"/>
      <c r="M112" s="310"/>
      <c r="N112" s="310"/>
      <c r="O112" s="310"/>
      <c r="P112" s="310"/>
      <c r="Q112" s="33">
        <v>2</v>
      </c>
      <c r="R112" s="33" t="s">
        <v>1067</v>
      </c>
      <c r="S112" s="372"/>
      <c r="T112" s="108"/>
      <c r="U112" s="108"/>
      <c r="V112" s="108"/>
      <c r="W112" s="108"/>
      <c r="X112" s="108"/>
      <c r="Y112" s="108"/>
      <c r="Z112" s="108"/>
      <c r="AA112" s="108"/>
      <c r="AB112" s="108"/>
      <c r="AC112" s="108"/>
      <c r="AD112" s="108"/>
      <c r="AE112" s="108"/>
      <c r="AF112" s="57">
        <f>SUMIF(Tabla2[Tarea],'POA Eje 1'!R112,Tabla2[Monto total (RD$)])</f>
        <v>0</v>
      </c>
    </row>
    <row r="113" spans="1:32" ht="66" customHeight="1" x14ac:dyDescent="0.2">
      <c r="A113" s="321"/>
      <c r="B113" s="303"/>
      <c r="C113" s="310"/>
      <c r="D113" s="308" t="s">
        <v>1081</v>
      </c>
      <c r="E113" s="308">
        <v>334</v>
      </c>
      <c r="F113" s="308">
        <v>439</v>
      </c>
      <c r="G113" s="308">
        <v>265</v>
      </c>
      <c r="H113" s="308">
        <v>364</v>
      </c>
      <c r="I113" s="308">
        <f>364+75</f>
        <v>439</v>
      </c>
      <c r="J113" s="308">
        <v>439</v>
      </c>
      <c r="K113" s="308" t="s">
        <v>207</v>
      </c>
      <c r="L113" s="308" t="s">
        <v>740</v>
      </c>
      <c r="M113" s="310"/>
      <c r="N113" s="310"/>
      <c r="O113" s="310"/>
      <c r="P113" s="310"/>
      <c r="Q113" s="33">
        <v>3</v>
      </c>
      <c r="R113" s="33" t="s">
        <v>1068</v>
      </c>
      <c r="S113" s="372"/>
      <c r="T113" s="59"/>
      <c r="U113" s="108"/>
      <c r="V113" s="59"/>
      <c r="W113" s="59"/>
      <c r="X113" s="108"/>
      <c r="Y113" s="59"/>
      <c r="Z113" s="108"/>
      <c r="AA113" s="59"/>
      <c r="AB113" s="59"/>
      <c r="AC113" s="59"/>
      <c r="AD113" s="59"/>
      <c r="AE113" s="59"/>
      <c r="AF113" s="57">
        <f>SUMIF(Tabla2[Tarea],'POA Eje 1'!R113,Tabla2[Monto total (RD$)])</f>
        <v>0</v>
      </c>
    </row>
    <row r="114" spans="1:32" ht="26.45" customHeight="1" x14ac:dyDescent="0.2">
      <c r="A114" s="321"/>
      <c r="B114" s="303"/>
      <c r="C114" s="310"/>
      <c r="D114" s="308"/>
      <c r="E114" s="308"/>
      <c r="F114" s="308"/>
      <c r="G114" s="308"/>
      <c r="H114" s="308"/>
      <c r="I114" s="308"/>
      <c r="J114" s="308"/>
      <c r="K114" s="308"/>
      <c r="L114" s="308"/>
      <c r="M114" s="310"/>
      <c r="N114" s="310"/>
      <c r="O114" s="310"/>
      <c r="P114" s="310"/>
      <c r="Q114" s="33">
        <v>4</v>
      </c>
      <c r="R114" s="33" t="s">
        <v>1069</v>
      </c>
      <c r="S114" s="372"/>
      <c r="T114" s="59"/>
      <c r="U114" s="59"/>
      <c r="V114" s="108"/>
      <c r="W114" s="59"/>
      <c r="X114" s="59"/>
      <c r="Y114" s="108"/>
      <c r="Z114" s="59"/>
      <c r="AA114" s="108"/>
      <c r="AB114" s="59"/>
      <c r="AC114" s="59"/>
      <c r="AD114" s="59"/>
      <c r="AE114" s="59"/>
      <c r="AF114" s="57">
        <f>SUMIF(Tabla2[Tarea],'POA Eje 1'!R114,Tabla2[Monto total (RD$)])</f>
        <v>0</v>
      </c>
    </row>
    <row r="115" spans="1:32" ht="26.45" customHeight="1" x14ac:dyDescent="0.2">
      <c r="A115" s="321"/>
      <c r="B115" s="303"/>
      <c r="C115" s="310"/>
      <c r="D115" s="308"/>
      <c r="E115" s="308"/>
      <c r="F115" s="308"/>
      <c r="G115" s="308"/>
      <c r="H115" s="308"/>
      <c r="I115" s="308"/>
      <c r="J115" s="308"/>
      <c r="K115" s="308"/>
      <c r="L115" s="308"/>
      <c r="M115" s="310"/>
      <c r="N115" s="310"/>
      <c r="O115" s="310"/>
      <c r="P115" s="310"/>
      <c r="Q115" s="33">
        <v>5</v>
      </c>
      <c r="R115" s="33" t="s">
        <v>1070</v>
      </c>
      <c r="S115" s="372"/>
      <c r="T115" s="59"/>
      <c r="U115" s="108"/>
      <c r="V115" s="59"/>
      <c r="W115" s="59"/>
      <c r="X115" s="108"/>
      <c r="Y115" s="59"/>
      <c r="Z115" s="108"/>
      <c r="AA115" s="59"/>
      <c r="AB115" s="59"/>
      <c r="AC115" s="59"/>
      <c r="AD115" s="59"/>
      <c r="AE115" s="59"/>
      <c r="AF115" s="57">
        <f>SUMIF(Tabla2[Tarea],'POA Eje 1'!R115,Tabla2[Monto total (RD$)])</f>
        <v>0</v>
      </c>
    </row>
    <row r="116" spans="1:32" ht="26.45" customHeight="1" x14ac:dyDescent="0.2">
      <c r="A116" s="321"/>
      <c r="B116" s="303"/>
      <c r="C116" s="310"/>
      <c r="D116" s="308"/>
      <c r="E116" s="308"/>
      <c r="F116" s="308"/>
      <c r="G116" s="308"/>
      <c r="H116" s="308"/>
      <c r="I116" s="308"/>
      <c r="J116" s="308"/>
      <c r="K116" s="308"/>
      <c r="L116" s="308"/>
      <c r="M116" s="310"/>
      <c r="N116" s="310"/>
      <c r="O116" s="310"/>
      <c r="P116" s="310"/>
      <c r="Q116" s="33">
        <v>6</v>
      </c>
      <c r="R116" s="33" t="s">
        <v>1071</v>
      </c>
      <c r="S116" s="372"/>
      <c r="T116" s="59"/>
      <c r="U116" s="59"/>
      <c r="V116" s="108"/>
      <c r="W116" s="59"/>
      <c r="X116" s="59"/>
      <c r="Y116" s="108"/>
      <c r="Z116" s="59"/>
      <c r="AA116" s="108"/>
      <c r="AB116" s="59"/>
      <c r="AC116" s="59"/>
      <c r="AD116" s="59"/>
      <c r="AE116" s="59"/>
      <c r="AF116" s="57">
        <f>SUMIF(Tabla2[Tarea],'POA Eje 1'!R116,Tabla2[Monto total (RD$)])</f>
        <v>0</v>
      </c>
    </row>
    <row r="117" spans="1:32" ht="92.45" customHeight="1" x14ac:dyDescent="0.2">
      <c r="A117" s="321"/>
      <c r="B117" s="303"/>
      <c r="C117" s="310"/>
      <c r="D117" s="308" t="s">
        <v>1691</v>
      </c>
      <c r="E117" s="308">
        <v>11</v>
      </c>
      <c r="F117" s="308">
        <v>73</v>
      </c>
      <c r="G117" s="308">
        <v>0</v>
      </c>
      <c r="H117" s="308">
        <v>42</v>
      </c>
      <c r="I117" s="308">
        <v>0</v>
      </c>
      <c r="J117" s="308">
        <v>31</v>
      </c>
      <c r="K117" s="308">
        <v>0</v>
      </c>
      <c r="L117" s="308" t="s">
        <v>740</v>
      </c>
      <c r="M117" s="310"/>
      <c r="N117" s="310"/>
      <c r="O117" s="310"/>
      <c r="P117" s="310"/>
      <c r="Q117" s="33">
        <v>7</v>
      </c>
      <c r="R117" s="33" t="s">
        <v>1072</v>
      </c>
      <c r="S117" s="372"/>
      <c r="T117" s="59"/>
      <c r="U117" s="59"/>
      <c r="V117" s="108"/>
      <c r="W117" s="59"/>
      <c r="X117" s="59"/>
      <c r="Y117" s="108"/>
      <c r="Z117" s="59"/>
      <c r="AA117" s="59"/>
      <c r="AB117" s="108"/>
      <c r="AC117" s="59"/>
      <c r="AD117" s="59"/>
      <c r="AE117" s="108"/>
      <c r="AF117" s="57">
        <f>SUMIF(Tabla2[Tarea],'POA Eje 1'!R117,Tabla2[Monto total (RD$)])</f>
        <v>0</v>
      </c>
    </row>
    <row r="118" spans="1:32" ht="25.5" x14ac:dyDescent="0.2">
      <c r="A118" s="321"/>
      <c r="B118" s="303"/>
      <c r="C118" s="310"/>
      <c r="D118" s="308"/>
      <c r="E118" s="308"/>
      <c r="F118" s="308"/>
      <c r="G118" s="308"/>
      <c r="H118" s="308"/>
      <c r="I118" s="308"/>
      <c r="J118" s="308"/>
      <c r="K118" s="308"/>
      <c r="L118" s="308"/>
      <c r="M118" s="310"/>
      <c r="N118" s="310"/>
      <c r="O118" s="310"/>
      <c r="P118" s="310"/>
      <c r="Q118" s="33">
        <v>8</v>
      </c>
      <c r="R118" s="33" t="s">
        <v>1073</v>
      </c>
      <c r="S118" s="372"/>
      <c r="T118" s="108"/>
      <c r="U118" s="108"/>
      <c r="V118" s="108"/>
      <c r="W118" s="108"/>
      <c r="X118" s="108"/>
      <c r="Y118" s="108"/>
      <c r="Z118" s="108"/>
      <c r="AA118" s="108"/>
      <c r="AB118" s="108"/>
      <c r="AC118" s="108"/>
      <c r="AD118" s="108"/>
      <c r="AE118" s="108"/>
      <c r="AF118" s="57">
        <f>SUMIF(Tabla2[Tarea],'POA Eje 1'!R118,Tabla2[Monto total (RD$)])</f>
        <v>0</v>
      </c>
    </row>
    <row r="119" spans="1:32" ht="21" customHeight="1" x14ac:dyDescent="0.2">
      <c r="A119" s="321"/>
      <c r="B119" s="303"/>
      <c r="C119" s="310"/>
      <c r="D119" s="308"/>
      <c r="E119" s="308"/>
      <c r="F119" s="308"/>
      <c r="G119" s="308"/>
      <c r="H119" s="308"/>
      <c r="I119" s="308"/>
      <c r="J119" s="308"/>
      <c r="K119" s="308"/>
      <c r="L119" s="308"/>
      <c r="M119" s="310"/>
      <c r="N119" s="310"/>
      <c r="O119" s="310"/>
      <c r="P119" s="310"/>
      <c r="Q119" s="33">
        <v>9</v>
      </c>
      <c r="R119" s="33" t="s">
        <v>1093</v>
      </c>
      <c r="S119" s="372"/>
      <c r="T119" s="108"/>
      <c r="U119" s="108"/>
      <c r="V119" s="108"/>
      <c r="W119" s="108"/>
      <c r="X119" s="108"/>
      <c r="Y119" s="108"/>
      <c r="Z119" s="108"/>
      <c r="AA119" s="108"/>
      <c r="AB119" s="108"/>
      <c r="AC119" s="108"/>
      <c r="AD119" s="108"/>
      <c r="AE119" s="108"/>
      <c r="AF119" s="57">
        <f>SUMIF(Tabla2[Tarea],'POA Eje 1'!R119,Tabla2[Monto total (RD$)])</f>
        <v>485920</v>
      </c>
    </row>
    <row r="120" spans="1:32" x14ac:dyDescent="0.2">
      <c r="A120" s="321"/>
      <c r="B120" s="303"/>
      <c r="C120" s="310"/>
      <c r="D120" s="308"/>
      <c r="E120" s="308"/>
      <c r="F120" s="308"/>
      <c r="G120" s="308"/>
      <c r="H120" s="308"/>
      <c r="I120" s="308"/>
      <c r="J120" s="308"/>
      <c r="K120" s="308"/>
      <c r="L120" s="308"/>
      <c r="M120" s="310"/>
      <c r="N120" s="310"/>
      <c r="O120" s="310"/>
      <c r="P120" s="310"/>
      <c r="Q120" s="33">
        <v>10</v>
      </c>
      <c r="R120" s="33" t="s">
        <v>1074</v>
      </c>
      <c r="S120" s="372"/>
      <c r="T120" s="59"/>
      <c r="U120" s="59"/>
      <c r="V120" s="59"/>
      <c r="W120" s="108"/>
      <c r="X120" s="108"/>
      <c r="Y120" s="108"/>
      <c r="Z120" s="108"/>
      <c r="AA120" s="108"/>
      <c r="AB120" s="108"/>
      <c r="AC120" s="59"/>
      <c r="AD120" s="59"/>
      <c r="AE120" s="59"/>
      <c r="AF120" s="57">
        <f>SUMIF(Tabla2[Tarea],'POA Eje 1'!R120,Tabla2[Monto total (RD$)])</f>
        <v>0</v>
      </c>
    </row>
    <row r="121" spans="1:32" x14ac:dyDescent="0.2">
      <c r="A121" s="321"/>
      <c r="B121" s="303"/>
      <c r="C121" s="310"/>
      <c r="D121" s="308"/>
      <c r="E121" s="308"/>
      <c r="F121" s="308"/>
      <c r="G121" s="308"/>
      <c r="H121" s="308"/>
      <c r="I121" s="308"/>
      <c r="J121" s="308"/>
      <c r="K121" s="308"/>
      <c r="L121" s="308"/>
      <c r="M121" s="310"/>
      <c r="N121" s="311"/>
      <c r="O121" s="310"/>
      <c r="P121" s="311"/>
      <c r="Q121" s="33">
        <v>11</v>
      </c>
      <c r="R121" s="33" t="s">
        <v>1075</v>
      </c>
      <c r="S121" s="320"/>
      <c r="T121" s="108"/>
      <c r="U121" s="108"/>
      <c r="V121" s="59"/>
      <c r="W121" s="59"/>
      <c r="X121" s="59"/>
      <c r="Y121" s="59"/>
      <c r="Z121" s="59"/>
      <c r="AA121" s="108"/>
      <c r="AB121" s="108"/>
      <c r="AC121" s="108"/>
      <c r="AD121" s="59"/>
      <c r="AE121" s="59"/>
      <c r="AF121" s="57">
        <f>SUMIF(Tabla2[Tarea],'POA Eje 1'!R121,Tabla2[Monto total (RD$)])</f>
        <v>0</v>
      </c>
    </row>
    <row r="122" spans="1:32" ht="49.15" customHeight="1" x14ac:dyDescent="0.2">
      <c r="A122" s="321"/>
      <c r="B122" s="303"/>
      <c r="C122" s="310"/>
      <c r="D122" s="319" t="s">
        <v>1076</v>
      </c>
      <c r="E122" s="319">
        <v>0</v>
      </c>
      <c r="F122" s="319">
        <v>4</v>
      </c>
      <c r="G122" s="319">
        <v>1</v>
      </c>
      <c r="H122" s="319">
        <v>2</v>
      </c>
      <c r="I122" s="319">
        <v>1</v>
      </c>
      <c r="J122" s="319"/>
      <c r="K122" s="319" t="s">
        <v>1077</v>
      </c>
      <c r="L122" s="319" t="s">
        <v>1094</v>
      </c>
      <c r="M122" s="308">
        <v>1</v>
      </c>
      <c r="N122" s="309" t="s">
        <v>1727</v>
      </c>
      <c r="O122" s="308" t="s">
        <v>920</v>
      </c>
      <c r="P122" s="309" t="s">
        <v>1095</v>
      </c>
      <c r="Q122" s="33">
        <v>1</v>
      </c>
      <c r="R122" s="33" t="s">
        <v>1078</v>
      </c>
      <c r="S122" s="319" t="s">
        <v>1079</v>
      </c>
      <c r="T122" s="59"/>
      <c r="U122" s="108"/>
      <c r="V122" s="108"/>
      <c r="W122" s="108"/>
      <c r="X122" s="108"/>
      <c r="Y122" s="108"/>
      <c r="Z122" s="59"/>
      <c r="AA122" s="59"/>
      <c r="AB122" s="59"/>
      <c r="AC122" s="59"/>
      <c r="AD122" s="59"/>
      <c r="AE122" s="59"/>
      <c r="AF122" s="57">
        <f>SUMIF(Tabla2[Tarea],'POA Eje 1'!R122,Tabla2[Monto total (RD$)])</f>
        <v>2000000</v>
      </c>
    </row>
    <row r="123" spans="1:32" ht="73.900000000000006" customHeight="1" x14ac:dyDescent="0.2">
      <c r="A123" s="321"/>
      <c r="B123" s="303"/>
      <c r="C123" s="310"/>
      <c r="D123" s="320"/>
      <c r="E123" s="320"/>
      <c r="F123" s="320"/>
      <c r="G123" s="320"/>
      <c r="H123" s="320"/>
      <c r="I123" s="320"/>
      <c r="J123" s="320"/>
      <c r="K123" s="320"/>
      <c r="L123" s="320"/>
      <c r="M123" s="308"/>
      <c r="N123" s="311"/>
      <c r="O123" s="308"/>
      <c r="P123" s="311"/>
      <c r="Q123" s="33">
        <v>2</v>
      </c>
      <c r="R123" s="33" t="s">
        <v>1080</v>
      </c>
      <c r="S123" s="320"/>
      <c r="T123" s="108"/>
      <c r="U123" s="108"/>
      <c r="V123" s="108"/>
      <c r="W123" s="108"/>
      <c r="X123" s="108"/>
      <c r="Y123" s="108"/>
      <c r="Z123" s="108"/>
      <c r="AA123" s="108"/>
      <c r="AB123" s="108"/>
      <c r="AC123" s="108"/>
      <c r="AD123" s="108"/>
      <c r="AE123" s="108"/>
      <c r="AF123" s="57">
        <f>SUMIF(Tabla2[Tarea],'POA Eje 1'!R123,Tabla2[Monto total (RD$)])</f>
        <v>45000</v>
      </c>
    </row>
    <row r="124" spans="1:32" ht="38.25" x14ac:dyDescent="0.2">
      <c r="A124" s="321"/>
      <c r="B124" s="303"/>
      <c r="C124" s="310"/>
      <c r="D124" s="304" t="s">
        <v>1082</v>
      </c>
      <c r="E124" s="312">
        <v>2</v>
      </c>
      <c r="F124" s="312">
        <v>2</v>
      </c>
      <c r="G124" s="312">
        <v>0</v>
      </c>
      <c r="H124" s="312">
        <v>2</v>
      </c>
      <c r="I124" s="312">
        <v>0</v>
      </c>
      <c r="J124" s="312">
        <v>0</v>
      </c>
      <c r="K124" s="312" t="s">
        <v>155</v>
      </c>
      <c r="L124" s="312" t="s">
        <v>789</v>
      </c>
      <c r="M124" s="346">
        <v>1</v>
      </c>
      <c r="N124" s="349" t="s">
        <v>1728</v>
      </c>
      <c r="O124" s="349" t="s">
        <v>710</v>
      </c>
      <c r="P124" s="349" t="s">
        <v>1095</v>
      </c>
      <c r="Q124" s="166">
        <v>1</v>
      </c>
      <c r="R124" s="167" t="s">
        <v>1281</v>
      </c>
      <c r="S124" s="172" t="s">
        <v>1282</v>
      </c>
      <c r="T124" s="169"/>
      <c r="U124" s="169"/>
      <c r="V124" s="171"/>
      <c r="W124" s="169"/>
      <c r="X124" s="169"/>
      <c r="Y124" s="169"/>
      <c r="Z124" s="169"/>
      <c r="AA124" s="169"/>
      <c r="AB124" s="169"/>
      <c r="AC124" s="169"/>
      <c r="AD124" s="169"/>
      <c r="AE124" s="169"/>
      <c r="AF124" s="57">
        <f>SUMIF(Tabla2[Tarea],'POA Eje 1'!R124,Tabla2[Monto total (RD$)])</f>
        <v>1050000</v>
      </c>
    </row>
    <row r="125" spans="1:32" ht="38.25" x14ac:dyDescent="0.2">
      <c r="A125" s="321"/>
      <c r="B125" s="303"/>
      <c r="C125" s="310"/>
      <c r="D125" s="305"/>
      <c r="E125" s="313"/>
      <c r="F125" s="313"/>
      <c r="G125" s="313"/>
      <c r="H125" s="313"/>
      <c r="I125" s="313"/>
      <c r="J125" s="313"/>
      <c r="K125" s="313"/>
      <c r="L125" s="313"/>
      <c r="M125" s="347"/>
      <c r="N125" s="347"/>
      <c r="O125" s="347"/>
      <c r="P125" s="347"/>
      <c r="Q125" s="166">
        <v>2</v>
      </c>
      <c r="R125" s="167" t="s">
        <v>1283</v>
      </c>
      <c r="S125" s="172" t="s">
        <v>710</v>
      </c>
      <c r="T125" s="169"/>
      <c r="U125" s="169"/>
      <c r="V125" s="169"/>
      <c r="W125" s="171"/>
      <c r="X125" s="169"/>
      <c r="Y125" s="169"/>
      <c r="Z125" s="169"/>
      <c r="AA125" s="169"/>
      <c r="AB125" s="169"/>
      <c r="AC125" s="169"/>
      <c r="AD125" s="169"/>
      <c r="AE125" s="169"/>
      <c r="AF125" s="57">
        <f>SUMIF(Tabla2[Tarea],'POA Eje 1'!R125,Tabla2[Monto total (RD$)])</f>
        <v>0</v>
      </c>
    </row>
    <row r="126" spans="1:32" ht="25.5" x14ac:dyDescent="0.2">
      <c r="A126" s="321"/>
      <c r="B126" s="303"/>
      <c r="C126" s="310"/>
      <c r="D126" s="305"/>
      <c r="E126" s="313"/>
      <c r="F126" s="313"/>
      <c r="G126" s="313"/>
      <c r="H126" s="313"/>
      <c r="I126" s="313"/>
      <c r="J126" s="313"/>
      <c r="K126" s="313"/>
      <c r="L126" s="313"/>
      <c r="M126" s="348"/>
      <c r="N126" s="348"/>
      <c r="O126" s="348"/>
      <c r="P126" s="348"/>
      <c r="Q126" s="166">
        <v>3</v>
      </c>
      <c r="R126" s="167" t="s">
        <v>1284</v>
      </c>
      <c r="S126" s="172" t="s">
        <v>1282</v>
      </c>
      <c r="T126" s="169"/>
      <c r="U126" s="169"/>
      <c r="V126" s="169"/>
      <c r="W126" s="171"/>
      <c r="X126" s="171"/>
      <c r="Y126" s="169"/>
      <c r="Z126" s="169"/>
      <c r="AA126" s="169"/>
      <c r="AB126" s="169"/>
      <c r="AC126" s="169"/>
      <c r="AD126" s="169"/>
      <c r="AE126" s="169"/>
      <c r="AF126" s="57">
        <f>SUMIF(Tabla2[Tarea],'POA Eje 1'!R126,Tabla2[Monto total (RD$)])</f>
        <v>0</v>
      </c>
    </row>
    <row r="127" spans="1:32" ht="76.5" x14ac:dyDescent="0.2">
      <c r="A127" s="321"/>
      <c r="B127" s="303"/>
      <c r="C127" s="311"/>
      <c r="D127" s="306"/>
      <c r="E127" s="314"/>
      <c r="F127" s="314"/>
      <c r="G127" s="314"/>
      <c r="H127" s="314"/>
      <c r="I127" s="314"/>
      <c r="J127" s="314"/>
      <c r="K127" s="314"/>
      <c r="L127" s="314"/>
      <c r="M127" s="180">
        <v>2</v>
      </c>
      <c r="N127" s="166" t="s">
        <v>1729</v>
      </c>
      <c r="O127" s="166" t="s">
        <v>710</v>
      </c>
      <c r="P127" s="166" t="s">
        <v>1095</v>
      </c>
      <c r="Q127" s="166">
        <v>1</v>
      </c>
      <c r="R127" s="167" t="s">
        <v>1285</v>
      </c>
      <c r="S127" s="172" t="s">
        <v>1282</v>
      </c>
      <c r="T127" s="169"/>
      <c r="U127" s="169"/>
      <c r="V127" s="169"/>
      <c r="W127" s="171"/>
      <c r="X127" s="171"/>
      <c r="Y127" s="171"/>
      <c r="Z127" s="171"/>
      <c r="AA127" s="171"/>
      <c r="AB127" s="171"/>
      <c r="AC127" s="169"/>
      <c r="AD127" s="169"/>
      <c r="AE127" s="169"/>
      <c r="AF127" s="57">
        <f>SUMIF(Tabla2[Tarea],'POA Eje 1'!R127,Tabla2[Monto total (RD$)])</f>
        <v>0</v>
      </c>
    </row>
    <row r="128" spans="1:32" ht="26.45" customHeight="1" x14ac:dyDescent="0.2">
      <c r="A128" s="321"/>
      <c r="B128" s="303"/>
      <c r="C128" s="308" t="s">
        <v>209</v>
      </c>
      <c r="D128" s="309" t="s">
        <v>210</v>
      </c>
      <c r="E128" s="309">
        <v>260</v>
      </c>
      <c r="F128" s="309">
        <v>295</v>
      </c>
      <c r="G128" s="309">
        <v>260</v>
      </c>
      <c r="H128" s="309">
        <v>35</v>
      </c>
      <c r="I128" s="309">
        <v>35</v>
      </c>
      <c r="J128" s="309">
        <v>35</v>
      </c>
      <c r="K128" s="309" t="s">
        <v>212</v>
      </c>
      <c r="L128" s="309" t="s">
        <v>213</v>
      </c>
      <c r="M128" s="353">
        <v>1</v>
      </c>
      <c r="N128" s="353" t="s">
        <v>209</v>
      </c>
      <c r="O128" s="308" t="s">
        <v>921</v>
      </c>
      <c r="P128" s="308" t="s">
        <v>1083</v>
      </c>
      <c r="Q128" s="33">
        <v>1</v>
      </c>
      <c r="R128" s="33" t="s">
        <v>214</v>
      </c>
      <c r="S128" s="321" t="s">
        <v>215</v>
      </c>
      <c r="T128" s="108"/>
      <c r="U128" s="108"/>
      <c r="V128" s="108"/>
      <c r="W128" s="108"/>
      <c r="X128" s="108"/>
      <c r="Y128" s="108"/>
      <c r="Z128" s="108"/>
      <c r="AA128" s="108"/>
      <c r="AB128" s="108"/>
      <c r="AC128" s="108"/>
      <c r="AD128" s="108"/>
      <c r="AE128" s="108"/>
      <c r="AF128" s="57">
        <f>SUMIF(Tabla2[Tarea],'POA Eje 1'!R128,Tabla2[Monto total (RD$)])</f>
        <v>25800000</v>
      </c>
    </row>
    <row r="129" spans="1:32" ht="25.5" x14ac:dyDescent="0.2">
      <c r="A129" s="321"/>
      <c r="B129" s="303"/>
      <c r="C129" s="308"/>
      <c r="D129" s="310"/>
      <c r="E129" s="310"/>
      <c r="F129" s="310"/>
      <c r="G129" s="310"/>
      <c r="H129" s="310"/>
      <c r="I129" s="310"/>
      <c r="J129" s="310"/>
      <c r="K129" s="310"/>
      <c r="L129" s="310"/>
      <c r="M129" s="310"/>
      <c r="N129" s="310"/>
      <c r="O129" s="308"/>
      <c r="P129" s="308"/>
      <c r="Q129" s="33">
        <v>2</v>
      </c>
      <c r="R129" s="33" t="s">
        <v>216</v>
      </c>
      <c r="S129" s="321"/>
      <c r="T129" s="108"/>
      <c r="U129" s="108"/>
      <c r="V129" s="108"/>
      <c r="W129" s="108"/>
      <c r="X129" s="108"/>
      <c r="Y129" s="108"/>
      <c r="Z129" s="108"/>
      <c r="AA129" s="108"/>
      <c r="AB129" s="108"/>
      <c r="AC129" s="108"/>
      <c r="AD129" s="108"/>
      <c r="AE129" s="108"/>
      <c r="AF129" s="57">
        <f>SUMIF(Tabla2[Tarea],'POA Eje 1'!R129,Tabla2[Monto total (RD$)])</f>
        <v>525000</v>
      </c>
    </row>
    <row r="130" spans="1:32" x14ac:dyDescent="0.2">
      <c r="A130" s="321"/>
      <c r="B130" s="303"/>
      <c r="C130" s="308"/>
      <c r="D130" s="310"/>
      <c r="E130" s="310"/>
      <c r="F130" s="310"/>
      <c r="G130" s="310"/>
      <c r="H130" s="310"/>
      <c r="I130" s="310"/>
      <c r="J130" s="310"/>
      <c r="K130" s="310"/>
      <c r="L130" s="310"/>
      <c r="M130" s="310"/>
      <c r="N130" s="310"/>
      <c r="O130" s="308"/>
      <c r="P130" s="308"/>
      <c r="Q130" s="33">
        <v>3</v>
      </c>
      <c r="R130" s="33" t="s">
        <v>217</v>
      </c>
      <c r="S130" s="321"/>
      <c r="T130" s="108"/>
      <c r="U130" s="108"/>
      <c r="V130" s="108"/>
      <c r="W130" s="108"/>
      <c r="X130" s="108"/>
      <c r="Y130" s="108"/>
      <c r="Z130" s="108"/>
      <c r="AA130" s="108"/>
      <c r="AB130" s="108"/>
      <c r="AC130" s="108"/>
      <c r="AD130" s="108"/>
      <c r="AE130" s="108"/>
      <c r="AF130" s="57">
        <f>SUMIF(Tabla2[Tarea],'POA Eje 1'!R130,Tabla2[Monto total (RD$)])</f>
        <v>1500000</v>
      </c>
    </row>
    <row r="131" spans="1:32" ht="25.5" x14ac:dyDescent="0.2">
      <c r="A131" s="321"/>
      <c r="B131" s="303"/>
      <c r="C131" s="308"/>
      <c r="D131" s="310"/>
      <c r="E131" s="310"/>
      <c r="F131" s="310"/>
      <c r="G131" s="310"/>
      <c r="H131" s="310"/>
      <c r="I131" s="310"/>
      <c r="J131" s="310"/>
      <c r="K131" s="310"/>
      <c r="L131" s="310"/>
      <c r="M131" s="310"/>
      <c r="N131" s="310"/>
      <c r="O131" s="308"/>
      <c r="P131" s="308"/>
      <c r="Q131" s="33">
        <v>4</v>
      </c>
      <c r="R131" s="33" t="s">
        <v>218</v>
      </c>
      <c r="S131" s="321"/>
      <c r="T131" s="108"/>
      <c r="U131" s="108"/>
      <c r="V131" s="108"/>
      <c r="W131" s="108"/>
      <c r="X131" s="108"/>
      <c r="Y131" s="108"/>
      <c r="Z131" s="108"/>
      <c r="AA131" s="108"/>
      <c r="AB131" s="108"/>
      <c r="AC131" s="108"/>
      <c r="AD131" s="108"/>
      <c r="AE131" s="108"/>
      <c r="AF131" s="57">
        <f>SUMIF(Tabla2[Tarea],'POA Eje 1'!R131,Tabla2[Monto total (RD$)])</f>
        <v>1500000</v>
      </c>
    </row>
    <row r="132" spans="1:32" x14ac:dyDescent="0.2">
      <c r="A132" s="321"/>
      <c r="B132" s="303"/>
      <c r="C132" s="308"/>
      <c r="D132" s="310"/>
      <c r="E132" s="310"/>
      <c r="F132" s="310"/>
      <c r="G132" s="310"/>
      <c r="H132" s="310"/>
      <c r="I132" s="310"/>
      <c r="J132" s="310"/>
      <c r="K132" s="310"/>
      <c r="L132" s="310"/>
      <c r="M132" s="310"/>
      <c r="N132" s="310"/>
      <c r="O132" s="308"/>
      <c r="P132" s="308"/>
      <c r="Q132" s="33">
        <v>5</v>
      </c>
      <c r="R132" s="33" t="s">
        <v>219</v>
      </c>
      <c r="S132" s="321"/>
      <c r="T132" s="108"/>
      <c r="U132" s="108"/>
      <c r="V132" s="108"/>
      <c r="W132" s="108"/>
      <c r="X132" s="108"/>
      <c r="Y132" s="108"/>
      <c r="Z132" s="108"/>
      <c r="AA132" s="108"/>
      <c r="AB132" s="108"/>
      <c r="AC132" s="108"/>
      <c r="AD132" s="108"/>
      <c r="AE132" s="108"/>
      <c r="AF132" s="57">
        <f>SUMIF(Tabla2[Tarea],'POA Eje 1'!R132,Tabla2[Monto total (RD$)])</f>
        <v>5200000</v>
      </c>
    </row>
    <row r="133" spans="1:32" ht="25.5" x14ac:dyDescent="0.2">
      <c r="A133" s="321"/>
      <c r="B133" s="303"/>
      <c r="C133" s="308"/>
      <c r="D133" s="310"/>
      <c r="E133" s="310"/>
      <c r="F133" s="310"/>
      <c r="G133" s="310"/>
      <c r="H133" s="310"/>
      <c r="I133" s="310"/>
      <c r="J133" s="310"/>
      <c r="K133" s="310"/>
      <c r="L133" s="310"/>
      <c r="M133" s="311"/>
      <c r="N133" s="311"/>
      <c r="O133" s="308"/>
      <c r="P133" s="308"/>
      <c r="Q133" s="33">
        <v>6</v>
      </c>
      <c r="R133" s="33" t="s">
        <v>690</v>
      </c>
      <c r="S133" s="321"/>
      <c r="T133" s="108"/>
      <c r="U133" s="108"/>
      <c r="V133" s="108"/>
      <c r="W133" s="108"/>
      <c r="X133" s="108"/>
      <c r="Y133" s="108"/>
      <c r="Z133" s="108"/>
      <c r="AA133" s="108"/>
      <c r="AB133" s="108"/>
      <c r="AC133" s="108"/>
      <c r="AD133" s="108"/>
      <c r="AE133" s="108"/>
      <c r="AF133" s="57">
        <f>SUMIF(Tabla2[Tarea],'POA Eje 1'!R133,Tabla2[Monto total (RD$)])</f>
        <v>0</v>
      </c>
    </row>
    <row r="134" spans="1:32" ht="61.9" customHeight="1" x14ac:dyDescent="0.2">
      <c r="A134" s="321"/>
      <c r="B134" s="303"/>
      <c r="C134" s="308"/>
      <c r="D134" s="311"/>
      <c r="E134" s="311"/>
      <c r="F134" s="311"/>
      <c r="G134" s="311"/>
      <c r="H134" s="311"/>
      <c r="I134" s="311"/>
      <c r="J134" s="311"/>
      <c r="K134" s="311"/>
      <c r="L134" s="311"/>
      <c r="M134" s="33">
        <v>2</v>
      </c>
      <c r="N134" s="33" t="s">
        <v>2156</v>
      </c>
      <c r="O134" s="308"/>
      <c r="P134" s="308"/>
      <c r="Q134" s="33">
        <v>1</v>
      </c>
      <c r="R134" s="33" t="s">
        <v>2156</v>
      </c>
      <c r="S134" s="321"/>
      <c r="T134" s="108"/>
      <c r="U134" s="108"/>
      <c r="V134" s="108"/>
      <c r="W134" s="108"/>
      <c r="X134" s="108"/>
      <c r="Y134" s="108"/>
      <c r="Z134" s="108"/>
      <c r="AA134" s="108"/>
      <c r="AB134" s="108"/>
      <c r="AC134" s="108"/>
      <c r="AD134" s="108"/>
      <c r="AE134" s="108"/>
      <c r="AF134" s="57">
        <f>SUMIF(Tabla2[Tarea],R134,Tabla2[Monto total (RD$)])</f>
        <v>51428126.75</v>
      </c>
    </row>
    <row r="135" spans="1:32" ht="40.15" customHeight="1" x14ac:dyDescent="0.2">
      <c r="A135" s="321"/>
      <c r="B135" s="303"/>
      <c r="C135" s="308" t="s">
        <v>220</v>
      </c>
      <c r="D135" s="321" t="s">
        <v>1084</v>
      </c>
      <c r="E135" s="308">
        <v>167</v>
      </c>
      <c r="F135" s="308">
        <f>305+50</f>
        <v>355</v>
      </c>
      <c r="G135" s="308"/>
      <c r="H135" s="308">
        <f>210+50</f>
        <v>260</v>
      </c>
      <c r="I135" s="308">
        <v>95</v>
      </c>
      <c r="J135" s="308"/>
      <c r="K135" s="308" t="s">
        <v>221</v>
      </c>
      <c r="L135" s="308" t="s">
        <v>208</v>
      </c>
      <c r="M135" s="309">
        <v>1</v>
      </c>
      <c r="N135" s="350" t="s">
        <v>1730</v>
      </c>
      <c r="O135" s="308" t="s">
        <v>920</v>
      </c>
      <c r="P135" s="371" t="s">
        <v>1065</v>
      </c>
      <c r="Q135" s="33">
        <v>1</v>
      </c>
      <c r="R135" s="33" t="s">
        <v>1085</v>
      </c>
      <c r="S135" s="132" t="s">
        <v>222</v>
      </c>
      <c r="T135" s="59"/>
      <c r="U135" s="108"/>
      <c r="V135" s="108"/>
      <c r="W135" s="108"/>
      <c r="X135" s="59"/>
      <c r="Y135" s="59"/>
      <c r="Z135" s="59"/>
      <c r="AA135" s="59"/>
      <c r="AB135" s="59"/>
      <c r="AC135" s="59"/>
      <c r="AD135" s="59"/>
      <c r="AE135" s="59"/>
      <c r="AF135" s="57">
        <f>SUMIF(Tabla2[Tarea],'POA Eje 1'!R135,Tabla2[Monto total (RD$)])</f>
        <v>500000</v>
      </c>
    </row>
    <row r="136" spans="1:32" ht="40.15" customHeight="1" x14ac:dyDescent="0.2">
      <c r="A136" s="321"/>
      <c r="B136" s="303"/>
      <c r="C136" s="308"/>
      <c r="D136" s="321"/>
      <c r="E136" s="308"/>
      <c r="F136" s="308"/>
      <c r="G136" s="308"/>
      <c r="H136" s="308"/>
      <c r="I136" s="308"/>
      <c r="J136" s="308"/>
      <c r="K136" s="308"/>
      <c r="L136" s="308"/>
      <c r="M136" s="310"/>
      <c r="N136" s="351"/>
      <c r="O136" s="308"/>
      <c r="P136" s="371"/>
      <c r="Q136" s="33">
        <v>2</v>
      </c>
      <c r="R136" s="33" t="s">
        <v>1096</v>
      </c>
      <c r="S136" s="132"/>
      <c r="T136" s="59"/>
      <c r="U136" s="108"/>
      <c r="V136" s="108"/>
      <c r="W136" s="108"/>
      <c r="X136" s="59"/>
      <c r="Y136" s="59"/>
      <c r="Z136" s="59"/>
      <c r="AA136" s="59"/>
      <c r="AB136" s="59"/>
      <c r="AC136" s="59"/>
      <c r="AD136" s="59"/>
      <c r="AE136" s="59"/>
      <c r="AF136" s="57">
        <f>SUMIF(Tabla2[Tarea],'POA Eje 1'!R136,Tabla2[Monto total (RD$)])</f>
        <v>3450000</v>
      </c>
    </row>
    <row r="137" spans="1:32" ht="40.15" customHeight="1" x14ac:dyDescent="0.2">
      <c r="A137" s="321"/>
      <c r="B137" s="303"/>
      <c r="C137" s="308"/>
      <c r="D137" s="321"/>
      <c r="E137" s="308"/>
      <c r="F137" s="308"/>
      <c r="G137" s="308"/>
      <c r="H137" s="308"/>
      <c r="I137" s="308"/>
      <c r="J137" s="308"/>
      <c r="K137" s="308"/>
      <c r="L137" s="308"/>
      <c r="M137" s="310"/>
      <c r="N137" s="351"/>
      <c r="O137" s="308"/>
      <c r="P137" s="371"/>
      <c r="Q137" s="33">
        <v>3</v>
      </c>
      <c r="R137" s="33" t="s">
        <v>1086</v>
      </c>
      <c r="S137" s="132"/>
      <c r="T137" s="59"/>
      <c r="U137" s="108"/>
      <c r="V137" s="59"/>
      <c r="W137" s="108"/>
      <c r="X137" s="59"/>
      <c r="Y137" s="59"/>
      <c r="Z137" s="108"/>
      <c r="AA137" s="59"/>
      <c r="AB137" s="59"/>
      <c r="AC137" s="59"/>
      <c r="AD137" s="59"/>
      <c r="AE137" s="59"/>
      <c r="AF137" s="57">
        <f>SUMIF(Tabla2[Tarea],'POA Eje 1'!R137,Tabla2[Monto total (RD$)])</f>
        <v>0</v>
      </c>
    </row>
    <row r="138" spans="1:32" ht="40.15" customHeight="1" x14ac:dyDescent="0.2">
      <c r="A138" s="321"/>
      <c r="B138" s="303"/>
      <c r="C138" s="308"/>
      <c r="D138" s="321"/>
      <c r="E138" s="308"/>
      <c r="F138" s="308"/>
      <c r="G138" s="308"/>
      <c r="H138" s="308"/>
      <c r="I138" s="308"/>
      <c r="J138" s="308"/>
      <c r="K138" s="308"/>
      <c r="L138" s="308"/>
      <c r="M138" s="310"/>
      <c r="N138" s="351"/>
      <c r="O138" s="308"/>
      <c r="P138" s="371"/>
      <c r="Q138" s="33">
        <v>4</v>
      </c>
      <c r="R138" s="33" t="s">
        <v>1087</v>
      </c>
      <c r="S138" s="132"/>
      <c r="T138" s="59"/>
      <c r="U138" s="59"/>
      <c r="V138" s="108"/>
      <c r="W138" s="59"/>
      <c r="X138" s="108"/>
      <c r="Y138" s="59"/>
      <c r="Z138" s="59"/>
      <c r="AA138" s="108"/>
      <c r="AB138" s="59"/>
      <c r="AC138" s="59"/>
      <c r="AD138" s="59"/>
      <c r="AE138" s="59"/>
      <c r="AF138" s="57">
        <f>SUMIF(Tabla2[Tarea],'POA Eje 1'!R138,Tabla2[Monto total (RD$)])</f>
        <v>0</v>
      </c>
    </row>
    <row r="139" spans="1:32" ht="40.15" customHeight="1" x14ac:dyDescent="0.2">
      <c r="A139" s="321"/>
      <c r="B139" s="303"/>
      <c r="C139" s="308"/>
      <c r="D139" s="321"/>
      <c r="E139" s="308"/>
      <c r="F139" s="308"/>
      <c r="G139" s="308"/>
      <c r="H139" s="308"/>
      <c r="I139" s="308"/>
      <c r="J139" s="308"/>
      <c r="K139" s="308"/>
      <c r="L139" s="308"/>
      <c r="M139" s="310"/>
      <c r="N139" s="351"/>
      <c r="O139" s="308"/>
      <c r="P139" s="371"/>
      <c r="Q139" s="33">
        <v>5</v>
      </c>
      <c r="R139" s="33" t="s">
        <v>1088</v>
      </c>
      <c r="S139" s="132"/>
      <c r="T139" s="59"/>
      <c r="U139" s="108"/>
      <c r="V139" s="108"/>
      <c r="W139" s="108"/>
      <c r="X139" s="59"/>
      <c r="Y139" s="59"/>
      <c r="Z139" s="59"/>
      <c r="AA139" s="59"/>
      <c r="AB139" s="59"/>
      <c r="AC139" s="59"/>
      <c r="AD139" s="59"/>
      <c r="AE139" s="59"/>
      <c r="AF139" s="57">
        <f>SUMIF(Tabla2[Tarea],'POA Eje 1'!R139,Tabla2[Monto total (RD$)])</f>
        <v>0</v>
      </c>
    </row>
    <row r="140" spans="1:32" ht="40.15" customHeight="1" x14ac:dyDescent="0.2">
      <c r="A140" s="321"/>
      <c r="B140" s="303"/>
      <c r="C140" s="308"/>
      <c r="D140" s="321"/>
      <c r="E140" s="308"/>
      <c r="F140" s="308"/>
      <c r="G140" s="308"/>
      <c r="H140" s="308"/>
      <c r="I140" s="308"/>
      <c r="J140" s="308"/>
      <c r="K140" s="308"/>
      <c r="L140" s="308"/>
      <c r="M140" s="310"/>
      <c r="N140" s="351"/>
      <c r="O140" s="308"/>
      <c r="P140" s="371"/>
      <c r="Q140" s="33">
        <v>6</v>
      </c>
      <c r="R140" s="33" t="s">
        <v>1089</v>
      </c>
      <c r="S140" s="132"/>
      <c r="T140" s="59"/>
      <c r="U140" s="59"/>
      <c r="V140" s="59"/>
      <c r="W140" s="108"/>
      <c r="X140" s="59"/>
      <c r="Y140" s="108"/>
      <c r="Z140" s="59"/>
      <c r="AA140" s="59"/>
      <c r="AB140" s="108"/>
      <c r="AC140" s="59"/>
      <c r="AD140" s="59"/>
      <c r="AE140" s="59"/>
      <c r="AF140" s="57">
        <f>SUMIF(Tabla2[Tarea],'POA Eje 1'!R140,Tabla2[Monto total (RD$)])</f>
        <v>4769984</v>
      </c>
    </row>
    <row r="141" spans="1:32" ht="40.15" customHeight="1" x14ac:dyDescent="0.2">
      <c r="A141" s="321"/>
      <c r="B141" s="303"/>
      <c r="C141" s="308"/>
      <c r="D141" s="321"/>
      <c r="E141" s="308"/>
      <c r="F141" s="308"/>
      <c r="G141" s="308"/>
      <c r="H141" s="308"/>
      <c r="I141" s="308"/>
      <c r="J141" s="308"/>
      <c r="K141" s="308"/>
      <c r="L141" s="308"/>
      <c r="M141" s="310"/>
      <c r="N141" s="351"/>
      <c r="O141" s="308"/>
      <c r="P141" s="371"/>
      <c r="Q141" s="33">
        <v>7</v>
      </c>
      <c r="R141" s="33" t="s">
        <v>1090</v>
      </c>
      <c r="S141" s="132"/>
      <c r="T141" s="59"/>
      <c r="U141" s="59"/>
      <c r="V141" s="59"/>
      <c r="W141" s="59"/>
      <c r="X141" s="59"/>
      <c r="Y141" s="59"/>
      <c r="Z141" s="108"/>
      <c r="AA141" s="108"/>
      <c r="AB141" s="108"/>
      <c r="AC141" s="59"/>
      <c r="AD141" s="59"/>
      <c r="AE141" s="59"/>
      <c r="AF141" s="57">
        <f>SUMIF(Tabla2[Tarea],'POA Eje 1'!R141,Tabla2[Monto total (RD$)])</f>
        <v>52000</v>
      </c>
    </row>
    <row r="142" spans="1:32" ht="40.15" customHeight="1" x14ac:dyDescent="0.2">
      <c r="A142" s="321"/>
      <c r="B142" s="303"/>
      <c r="C142" s="308"/>
      <c r="D142" s="321"/>
      <c r="E142" s="308"/>
      <c r="F142" s="308"/>
      <c r="G142" s="308"/>
      <c r="H142" s="308"/>
      <c r="I142" s="308"/>
      <c r="J142" s="308"/>
      <c r="K142" s="308"/>
      <c r="L142" s="308"/>
      <c r="M142" s="311"/>
      <c r="N142" s="352"/>
      <c r="O142" s="308"/>
      <c r="P142" s="371"/>
      <c r="Q142" s="33">
        <v>8</v>
      </c>
      <c r="R142" s="33" t="s">
        <v>1091</v>
      </c>
      <c r="S142" s="132"/>
      <c r="T142" s="59"/>
      <c r="U142" s="108"/>
      <c r="V142" s="108"/>
      <c r="W142" s="108"/>
      <c r="X142" s="108"/>
      <c r="Y142" s="108"/>
      <c r="Z142" s="108"/>
      <c r="AA142" s="108"/>
      <c r="AB142" s="108"/>
      <c r="AC142" s="108"/>
      <c r="AD142" s="108"/>
      <c r="AE142" s="108"/>
      <c r="AF142" s="57">
        <f>SUMIF(Tabla2[Tarea],'POA Eje 1'!R142,Tabla2[Monto total (RD$)])</f>
        <v>166000</v>
      </c>
    </row>
    <row r="143" spans="1:32" ht="40.15" customHeight="1" x14ac:dyDescent="0.2">
      <c r="A143" s="321"/>
      <c r="B143" s="303"/>
      <c r="C143" s="308"/>
      <c r="D143" s="321"/>
      <c r="E143" s="308"/>
      <c r="F143" s="308"/>
      <c r="G143" s="308"/>
      <c r="H143" s="308"/>
      <c r="I143" s="308"/>
      <c r="J143" s="308"/>
      <c r="K143" s="308"/>
      <c r="L143" s="308"/>
      <c r="M143" s="33">
        <v>2</v>
      </c>
      <c r="N143" s="298" t="s">
        <v>2155</v>
      </c>
      <c r="O143" s="308"/>
      <c r="P143" s="371"/>
      <c r="Q143" s="33">
        <v>1</v>
      </c>
      <c r="R143" s="298" t="s">
        <v>2155</v>
      </c>
      <c r="S143" s="132"/>
      <c r="T143" s="108"/>
      <c r="U143" s="108"/>
      <c r="V143" s="108"/>
      <c r="W143" s="108"/>
      <c r="X143" s="108"/>
      <c r="Y143" s="108"/>
      <c r="Z143" s="108"/>
      <c r="AA143" s="108"/>
      <c r="AB143" s="108"/>
      <c r="AC143" s="108"/>
      <c r="AD143" s="108"/>
      <c r="AE143" s="108"/>
      <c r="AF143" s="57">
        <f>SUMIF(Tabla2[Tarea],'POA Eje 1'!R143,Tabla2[Monto total (RD$)])</f>
        <v>120140000</v>
      </c>
    </row>
    <row r="144" spans="1:32" x14ac:dyDescent="0.2">
      <c r="AF144" s="36">
        <f>SUM(AF9:AF143)</f>
        <v>290821576.75</v>
      </c>
    </row>
  </sheetData>
  <mergeCells count="300">
    <mergeCell ref="E92:E93"/>
    <mergeCell ref="F92:F93"/>
    <mergeCell ref="F84:F91"/>
    <mergeCell ref="E96:E98"/>
    <mergeCell ref="K92:K93"/>
    <mergeCell ref="J68:J74"/>
    <mergeCell ref="J84:J91"/>
    <mergeCell ref="S42:S44"/>
    <mergeCell ref="M35:M39"/>
    <mergeCell ref="N35:N39"/>
    <mergeCell ref="J96:J98"/>
    <mergeCell ref="G92:G93"/>
    <mergeCell ref="H92:H93"/>
    <mergeCell ref="H84:H91"/>
    <mergeCell ref="J76:J83"/>
    <mergeCell ref="K76:K83"/>
    <mergeCell ref="K84:K91"/>
    <mergeCell ref="J92:J93"/>
    <mergeCell ref="F68:F74"/>
    <mergeCell ref="L68:L74"/>
    <mergeCell ref="G84:G91"/>
    <mergeCell ref="M53:M57"/>
    <mergeCell ref="N53:N57"/>
    <mergeCell ref="K96:K98"/>
    <mergeCell ref="L99:L101"/>
    <mergeCell ref="P98:P100"/>
    <mergeCell ref="P76:P83"/>
    <mergeCell ref="P84:P91"/>
    <mergeCell ref="P92:P93"/>
    <mergeCell ref="N76:N83"/>
    <mergeCell ref="M76:M83"/>
    <mergeCell ref="O76:O83"/>
    <mergeCell ref="O84:O91"/>
    <mergeCell ref="N98:N100"/>
    <mergeCell ref="O98:O100"/>
    <mergeCell ref="M98:M100"/>
    <mergeCell ref="L96:L98"/>
    <mergeCell ref="L84:L91"/>
    <mergeCell ref="L76:L83"/>
    <mergeCell ref="P124:P126"/>
    <mergeCell ref="O92:O93"/>
    <mergeCell ref="P68:P74"/>
    <mergeCell ref="O35:O39"/>
    <mergeCell ref="P35:P39"/>
    <mergeCell ref="S35:S39"/>
    <mergeCell ref="P40:P41"/>
    <mergeCell ref="P29:P34"/>
    <mergeCell ref="P135:P143"/>
    <mergeCell ref="S84:S91"/>
    <mergeCell ref="O68:O74"/>
    <mergeCell ref="P59:P67"/>
    <mergeCell ref="S106:S107"/>
    <mergeCell ref="O53:O57"/>
    <mergeCell ref="P53:P57"/>
    <mergeCell ref="O47:O52"/>
    <mergeCell ref="P47:P52"/>
    <mergeCell ref="S128:S134"/>
    <mergeCell ref="P128:P134"/>
    <mergeCell ref="S92:S93"/>
    <mergeCell ref="O135:O143"/>
    <mergeCell ref="S40:S41"/>
    <mergeCell ref="P42:P44"/>
    <mergeCell ref="S111:S121"/>
    <mergeCell ref="S122:S123"/>
    <mergeCell ref="P111:P121"/>
    <mergeCell ref="L109:L110"/>
    <mergeCell ref="D108:D110"/>
    <mergeCell ref="E108:E110"/>
    <mergeCell ref="F108:F110"/>
    <mergeCell ref="P122:P123"/>
    <mergeCell ref="L53:L57"/>
    <mergeCell ref="D106:D107"/>
    <mergeCell ref="E106:E107"/>
    <mergeCell ref="F106:F107"/>
    <mergeCell ref="G106:G107"/>
    <mergeCell ref="H106:H107"/>
    <mergeCell ref="H68:H74"/>
    <mergeCell ref="I68:I74"/>
    <mergeCell ref="K68:K74"/>
    <mergeCell ref="D53:D57"/>
    <mergeCell ref="E53:E57"/>
    <mergeCell ref="F53:F57"/>
    <mergeCell ref="G53:G57"/>
    <mergeCell ref="H53:H57"/>
    <mergeCell ref="I53:I57"/>
    <mergeCell ref="J53:J57"/>
    <mergeCell ref="N111:N121"/>
    <mergeCell ref="P9:P10"/>
    <mergeCell ref="M111:M121"/>
    <mergeCell ref="I92:I93"/>
    <mergeCell ref="D96:D98"/>
    <mergeCell ref="N92:N93"/>
    <mergeCell ref="M92:M93"/>
    <mergeCell ref="L92:L93"/>
    <mergeCell ref="P11:P14"/>
    <mergeCell ref="M15:M16"/>
    <mergeCell ref="N15:N16"/>
    <mergeCell ref="O15:O16"/>
    <mergeCell ref="P15:P16"/>
    <mergeCell ref="P19:P28"/>
    <mergeCell ref="N29:N34"/>
    <mergeCell ref="M42:M44"/>
    <mergeCell ref="K53:K57"/>
    <mergeCell ref="G96:G98"/>
    <mergeCell ref="G99:G101"/>
    <mergeCell ref="H99:H101"/>
    <mergeCell ref="I99:I101"/>
    <mergeCell ref="J99:J101"/>
    <mergeCell ref="K99:K101"/>
    <mergeCell ref="M9:M10"/>
    <mergeCell ref="N9:N10"/>
    <mergeCell ref="L113:L116"/>
    <mergeCell ref="O9:O10"/>
    <mergeCell ref="C135:C143"/>
    <mergeCell ref="D135:D143"/>
    <mergeCell ref="E135:E143"/>
    <mergeCell ref="F135:F143"/>
    <mergeCell ref="G135:G143"/>
    <mergeCell ref="H135:H143"/>
    <mergeCell ref="I135:I143"/>
    <mergeCell ref="J135:J143"/>
    <mergeCell ref="C128:C134"/>
    <mergeCell ref="G128:G134"/>
    <mergeCell ref="H128:H134"/>
    <mergeCell ref="I128:I134"/>
    <mergeCell ref="J128:J134"/>
    <mergeCell ref="O11:O14"/>
    <mergeCell ref="N47:N52"/>
    <mergeCell ref="M47:M52"/>
    <mergeCell ref="M29:M34"/>
    <mergeCell ref="M68:M74"/>
    <mergeCell ref="N68:N74"/>
    <mergeCell ref="N40:N41"/>
    <mergeCell ref="O40:O41"/>
    <mergeCell ref="N42:N44"/>
    <mergeCell ref="L58:L67"/>
    <mergeCell ref="L9:L52"/>
    <mergeCell ref="O29:O34"/>
    <mergeCell ref="N19:N28"/>
    <mergeCell ref="O19:O28"/>
    <mergeCell ref="M11:M14"/>
    <mergeCell ref="N59:N67"/>
    <mergeCell ref="O59:O67"/>
    <mergeCell ref="M59:M67"/>
    <mergeCell ref="M40:M41"/>
    <mergeCell ref="O42:O44"/>
    <mergeCell ref="M19:M28"/>
    <mergeCell ref="N11:N14"/>
    <mergeCell ref="G68:G74"/>
    <mergeCell ref="G9:G52"/>
    <mergeCell ref="H9:H52"/>
    <mergeCell ref="I9:I52"/>
    <mergeCell ref="G58:G67"/>
    <mergeCell ref="H58:H67"/>
    <mergeCell ref="I58:I67"/>
    <mergeCell ref="J58:J67"/>
    <mergeCell ref="K58:K67"/>
    <mergeCell ref="J9:J52"/>
    <mergeCell ref="K9:K52"/>
    <mergeCell ref="I76:I83"/>
    <mergeCell ref="J108:J110"/>
    <mergeCell ref="K108:K110"/>
    <mergeCell ref="L106:L108"/>
    <mergeCell ref="G108:G110"/>
    <mergeCell ref="I106:I107"/>
    <mergeCell ref="J106:J107"/>
    <mergeCell ref="O111:O121"/>
    <mergeCell ref="N84:N91"/>
    <mergeCell ref="M84:M91"/>
    <mergeCell ref="K106:K107"/>
    <mergeCell ref="L117:L121"/>
    <mergeCell ref="L111:L112"/>
    <mergeCell ref="G113:G116"/>
    <mergeCell ref="H113:H116"/>
    <mergeCell ref="I113:I116"/>
    <mergeCell ref="J113:J116"/>
    <mergeCell ref="K113:K116"/>
    <mergeCell ref="J111:J112"/>
    <mergeCell ref="K111:K112"/>
    <mergeCell ref="G117:G121"/>
    <mergeCell ref="H117:H121"/>
    <mergeCell ref="I117:I121"/>
    <mergeCell ref="J117:J121"/>
    <mergeCell ref="K117:K121"/>
    <mergeCell ref="K135:K143"/>
    <mergeCell ref="L135:L143"/>
    <mergeCell ref="L124:L127"/>
    <mergeCell ref="M124:M126"/>
    <mergeCell ref="N124:N126"/>
    <mergeCell ref="O124:O126"/>
    <mergeCell ref="K128:K134"/>
    <mergeCell ref="L128:L134"/>
    <mergeCell ref="K124:K127"/>
    <mergeCell ref="O128:O134"/>
    <mergeCell ref="N135:N142"/>
    <mergeCell ref="M135:M142"/>
    <mergeCell ref="M128:M133"/>
    <mergeCell ref="N128:N133"/>
    <mergeCell ref="O122:O123"/>
    <mergeCell ref="G122:G123"/>
    <mergeCell ref="H122:H123"/>
    <mergeCell ref="I122:I123"/>
    <mergeCell ref="J122:J123"/>
    <mergeCell ref="K122:K123"/>
    <mergeCell ref="L122:L123"/>
    <mergeCell ref="M122:M123"/>
    <mergeCell ref="N122:N123"/>
    <mergeCell ref="J124:J127"/>
    <mergeCell ref="A1:AF1"/>
    <mergeCell ref="A2:AF2"/>
    <mergeCell ref="G5:J5"/>
    <mergeCell ref="T5:AE5"/>
    <mergeCell ref="T6:AE6"/>
    <mergeCell ref="AF6:AF8"/>
    <mergeCell ref="T7:V7"/>
    <mergeCell ref="W7:Y7"/>
    <mergeCell ref="Z7:AB7"/>
    <mergeCell ref="AC7:AE7"/>
    <mergeCell ref="G6:J6"/>
    <mergeCell ref="K6:K8"/>
    <mergeCell ref="L6:L8"/>
    <mergeCell ref="M6:M8"/>
    <mergeCell ref="R6:R8"/>
    <mergeCell ref="S6:S8"/>
    <mergeCell ref="A6:A8"/>
    <mergeCell ref="B6:B8"/>
    <mergeCell ref="N6:N8"/>
    <mergeCell ref="O6:O8"/>
    <mergeCell ref="A9:A143"/>
    <mergeCell ref="A3:AF3"/>
    <mergeCell ref="A4:AF4"/>
    <mergeCell ref="G7:G8"/>
    <mergeCell ref="H7:H8"/>
    <mergeCell ref="I7:I8"/>
    <mergeCell ref="J7:J8"/>
    <mergeCell ref="D6:D8"/>
    <mergeCell ref="E6:E8"/>
    <mergeCell ref="F6:F8"/>
    <mergeCell ref="C6:C8"/>
    <mergeCell ref="M5:N5"/>
    <mergeCell ref="Q5:R5"/>
    <mergeCell ref="P6:P8"/>
    <mergeCell ref="Q6:Q8"/>
    <mergeCell ref="B9:B93"/>
    <mergeCell ref="C9:C74"/>
    <mergeCell ref="D9:D52"/>
    <mergeCell ref="E9:E52"/>
    <mergeCell ref="F9:F52"/>
    <mergeCell ref="B96:B143"/>
    <mergeCell ref="C96:C101"/>
    <mergeCell ref="D117:D121"/>
    <mergeCell ref="D58:D67"/>
    <mergeCell ref="E58:E67"/>
    <mergeCell ref="F58:F67"/>
    <mergeCell ref="D128:D134"/>
    <mergeCell ref="E128:E134"/>
    <mergeCell ref="F128:F134"/>
    <mergeCell ref="D76:D83"/>
    <mergeCell ref="E76:E83"/>
    <mergeCell ref="F76:F83"/>
    <mergeCell ref="D99:D101"/>
    <mergeCell ref="E99:E101"/>
    <mergeCell ref="F99:F101"/>
    <mergeCell ref="D68:D74"/>
    <mergeCell ref="D122:D123"/>
    <mergeCell ref="E122:E123"/>
    <mergeCell ref="F122:F123"/>
    <mergeCell ref="D92:D93"/>
    <mergeCell ref="D84:D91"/>
    <mergeCell ref="E84:E91"/>
    <mergeCell ref="D113:D116"/>
    <mergeCell ref="E113:E116"/>
    <mergeCell ref="E117:E121"/>
    <mergeCell ref="F117:F121"/>
    <mergeCell ref="F96:F98"/>
    <mergeCell ref="E68:E74"/>
    <mergeCell ref="C76:C93"/>
    <mergeCell ref="G76:G83"/>
    <mergeCell ref="H76:H83"/>
    <mergeCell ref="C102:C103"/>
    <mergeCell ref="C104:C110"/>
    <mergeCell ref="I84:I91"/>
    <mergeCell ref="H96:H98"/>
    <mergeCell ref="I96:I98"/>
    <mergeCell ref="D111:D112"/>
    <mergeCell ref="C111:C127"/>
    <mergeCell ref="D124:D127"/>
    <mergeCell ref="E124:E127"/>
    <mergeCell ref="F124:F127"/>
    <mergeCell ref="G124:G127"/>
    <mergeCell ref="H124:H127"/>
    <mergeCell ref="I124:I127"/>
    <mergeCell ref="E111:E112"/>
    <mergeCell ref="F111:F112"/>
    <mergeCell ref="G111:G112"/>
    <mergeCell ref="H111:H112"/>
    <mergeCell ref="I111:I112"/>
    <mergeCell ref="F113:F116"/>
    <mergeCell ref="H108:H110"/>
    <mergeCell ref="I108:I110"/>
  </mergeCells>
  <conditionalFormatting sqref="R120:R121">
    <cfRule type="duplicateValues" dxfId="36" priority="1"/>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F69"/>
  <sheetViews>
    <sheetView zoomScale="80" zoomScaleNormal="80" workbookViewId="0">
      <selection activeCell="C9" sqref="C9:C68"/>
    </sheetView>
  </sheetViews>
  <sheetFormatPr defaultColWidth="13" defaultRowHeight="14.25" x14ac:dyDescent="0.2"/>
  <cols>
    <col min="1" max="1" width="13.5" style="1" customWidth="1"/>
    <col min="2" max="2" width="14.25" style="1" customWidth="1"/>
    <col min="3" max="3" width="15.25" style="1" customWidth="1"/>
    <col min="4" max="4" width="18.25" style="1" customWidth="1"/>
    <col min="5" max="5" width="10.75" style="1" customWidth="1"/>
    <col min="6" max="6" width="13.75" style="1" customWidth="1"/>
    <col min="7" max="7" width="8.5" style="1" customWidth="1"/>
    <col min="8" max="8" width="7.75" style="1" customWidth="1"/>
    <col min="9" max="9" width="8.75" style="1" customWidth="1"/>
    <col min="10" max="10" width="9.875" style="1" customWidth="1"/>
    <col min="11" max="11" width="13.875" style="1" customWidth="1"/>
    <col min="12" max="12" width="13.625" style="1" customWidth="1"/>
    <col min="13" max="13" width="4.5" style="1" customWidth="1"/>
    <col min="14" max="14" width="17.5" style="2" customWidth="1"/>
    <col min="15" max="16" width="17.5" style="1" customWidth="1"/>
    <col min="17" max="17" width="4.5" style="1" customWidth="1"/>
    <col min="18" max="18" width="27.625" style="2" customWidth="1"/>
    <col min="19" max="19" width="12.875" style="1" customWidth="1"/>
    <col min="20" max="20" width="3.25" style="1" customWidth="1"/>
    <col min="21" max="21" width="3.125" style="1" customWidth="1"/>
    <col min="22" max="22" width="2.25" style="1" customWidth="1"/>
    <col min="23" max="23" width="3.25" style="1" customWidth="1"/>
    <col min="24" max="24" width="4" style="1" customWidth="1"/>
    <col min="25" max="25" width="3" style="1" customWidth="1"/>
    <col min="26" max="29" width="3.875" style="1" customWidth="1"/>
    <col min="30" max="30" width="3.125" style="1" customWidth="1"/>
    <col min="31" max="31" width="4.125" style="1" customWidth="1"/>
    <col min="32" max="32" width="16.25" customWidth="1"/>
    <col min="33" max="16384" width="13" style="1"/>
  </cols>
  <sheetData>
    <row r="1" spans="1:32" ht="12.75" x14ac:dyDescent="0.2">
      <c r="A1" s="387" t="s">
        <v>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row>
    <row r="2" spans="1:32" ht="12.75" x14ac:dyDescent="0.2">
      <c r="A2" s="387" t="s">
        <v>800</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row>
    <row r="3" spans="1:32" s="2" customFormat="1" ht="13.15" customHeight="1" x14ac:dyDescent="0.2">
      <c r="A3" s="322" t="s">
        <v>223</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s="2" customFormat="1" ht="13.15" customHeight="1" x14ac:dyDescent="0.2">
      <c r="A4" s="322" t="s">
        <v>224</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ht="12.75" x14ac:dyDescent="0.2">
      <c r="A5" s="41">
        <v>1</v>
      </c>
      <c r="B5" s="41">
        <v>2</v>
      </c>
      <c r="C5" s="41">
        <v>3</v>
      </c>
      <c r="D5" s="41">
        <v>4</v>
      </c>
      <c r="E5" s="41">
        <v>5</v>
      </c>
      <c r="F5" s="41">
        <v>6</v>
      </c>
      <c r="G5" s="335">
        <v>7</v>
      </c>
      <c r="H5" s="336"/>
      <c r="I5" s="336"/>
      <c r="J5" s="337"/>
      <c r="K5" s="41">
        <v>8</v>
      </c>
      <c r="L5" s="41">
        <v>9</v>
      </c>
      <c r="M5" s="327">
        <v>10</v>
      </c>
      <c r="N5" s="328"/>
      <c r="O5" s="41">
        <v>11</v>
      </c>
      <c r="P5" s="42"/>
      <c r="Q5" s="327">
        <v>12</v>
      </c>
      <c r="R5" s="328"/>
      <c r="S5" s="41">
        <v>13</v>
      </c>
      <c r="T5" s="335">
        <v>14</v>
      </c>
      <c r="U5" s="336"/>
      <c r="V5" s="336"/>
      <c r="W5" s="336"/>
      <c r="X5" s="336"/>
      <c r="Y5" s="336"/>
      <c r="Z5" s="336"/>
      <c r="AA5" s="336"/>
      <c r="AB5" s="336"/>
      <c r="AC5" s="336"/>
      <c r="AD5" s="336"/>
      <c r="AE5" s="337"/>
      <c r="AF5" s="42">
        <v>15</v>
      </c>
    </row>
    <row r="6" spans="1:32" ht="13.15" customHeight="1" x14ac:dyDescent="0.2">
      <c r="A6" s="325" t="s">
        <v>136</v>
      </c>
      <c r="B6" s="325" t="s">
        <v>137</v>
      </c>
      <c r="C6" s="325" t="s">
        <v>138</v>
      </c>
      <c r="D6" s="325" t="s">
        <v>139</v>
      </c>
      <c r="E6" s="325" t="s">
        <v>798</v>
      </c>
      <c r="F6" s="325" t="s">
        <v>140</v>
      </c>
      <c r="G6" s="338" t="s">
        <v>141</v>
      </c>
      <c r="H6" s="339"/>
      <c r="I6" s="339"/>
      <c r="J6" s="340"/>
      <c r="K6" s="325" t="s">
        <v>142</v>
      </c>
      <c r="L6" s="325" t="s">
        <v>143</v>
      </c>
      <c r="M6" s="325" t="s">
        <v>144</v>
      </c>
      <c r="N6" s="325" t="s">
        <v>801</v>
      </c>
      <c r="O6" s="325" t="s">
        <v>803</v>
      </c>
      <c r="P6" s="325" t="s">
        <v>898</v>
      </c>
      <c r="Q6" s="325" t="s">
        <v>144</v>
      </c>
      <c r="R6" s="325" t="s">
        <v>802</v>
      </c>
      <c r="S6" s="325" t="s">
        <v>145</v>
      </c>
      <c r="T6" s="338" t="s">
        <v>146</v>
      </c>
      <c r="U6" s="339"/>
      <c r="V6" s="339"/>
      <c r="W6" s="339"/>
      <c r="X6" s="339"/>
      <c r="Y6" s="339"/>
      <c r="Z6" s="339"/>
      <c r="AA6" s="339"/>
      <c r="AB6" s="339"/>
      <c r="AC6" s="339"/>
      <c r="AD6" s="339"/>
      <c r="AE6" s="340"/>
      <c r="AF6" s="390" t="s">
        <v>799</v>
      </c>
    </row>
    <row r="7" spans="1:32" ht="13.15" customHeight="1" x14ac:dyDescent="0.2">
      <c r="A7" s="326"/>
      <c r="B7" s="326"/>
      <c r="C7" s="326"/>
      <c r="D7" s="326"/>
      <c r="E7" s="326"/>
      <c r="F7" s="326"/>
      <c r="G7" s="323" t="s">
        <v>147</v>
      </c>
      <c r="H7" s="323" t="s">
        <v>148</v>
      </c>
      <c r="I7" s="323" t="s">
        <v>149</v>
      </c>
      <c r="J7" s="323" t="s">
        <v>150</v>
      </c>
      <c r="K7" s="326"/>
      <c r="L7" s="326"/>
      <c r="M7" s="326"/>
      <c r="N7" s="326"/>
      <c r="O7" s="326"/>
      <c r="P7" s="326"/>
      <c r="Q7" s="326"/>
      <c r="R7" s="326"/>
      <c r="S7" s="326"/>
      <c r="T7" s="341" t="s">
        <v>147</v>
      </c>
      <c r="U7" s="342"/>
      <c r="V7" s="343"/>
      <c r="W7" s="341" t="s">
        <v>148</v>
      </c>
      <c r="X7" s="342"/>
      <c r="Y7" s="343"/>
      <c r="Z7" s="341" t="s">
        <v>149</v>
      </c>
      <c r="AA7" s="344"/>
      <c r="AB7" s="345"/>
      <c r="AC7" s="341" t="s">
        <v>150</v>
      </c>
      <c r="AD7" s="342"/>
      <c r="AE7" s="343"/>
      <c r="AF7" s="391"/>
    </row>
    <row r="8" spans="1:32" ht="12.75" x14ac:dyDescent="0.2">
      <c r="A8" s="326"/>
      <c r="B8" s="326"/>
      <c r="C8" s="326"/>
      <c r="D8" s="326"/>
      <c r="E8" s="326"/>
      <c r="F8" s="326"/>
      <c r="G8" s="324"/>
      <c r="H8" s="324"/>
      <c r="I8" s="324"/>
      <c r="J8" s="324"/>
      <c r="K8" s="326"/>
      <c r="L8" s="326"/>
      <c r="M8" s="326"/>
      <c r="N8" s="326"/>
      <c r="O8" s="326"/>
      <c r="P8" s="326"/>
      <c r="Q8" s="326"/>
      <c r="R8" s="326"/>
      <c r="S8" s="326"/>
      <c r="T8" s="40">
        <v>1</v>
      </c>
      <c r="U8" s="40">
        <v>2</v>
      </c>
      <c r="V8" s="40">
        <v>3</v>
      </c>
      <c r="W8" s="40">
        <v>4</v>
      </c>
      <c r="X8" s="40">
        <v>5</v>
      </c>
      <c r="Y8" s="40">
        <v>6</v>
      </c>
      <c r="Z8" s="40">
        <v>7</v>
      </c>
      <c r="AA8" s="40">
        <v>8</v>
      </c>
      <c r="AB8" s="40">
        <v>9</v>
      </c>
      <c r="AC8" s="40">
        <v>10</v>
      </c>
      <c r="AD8" s="40">
        <v>11</v>
      </c>
      <c r="AE8" s="40">
        <v>12</v>
      </c>
      <c r="AF8" s="391"/>
    </row>
    <row r="9" spans="1:32" ht="79.150000000000006" customHeight="1" x14ac:dyDescent="0.2">
      <c r="A9" s="321" t="s">
        <v>225</v>
      </c>
      <c r="B9" s="321" t="s">
        <v>226</v>
      </c>
      <c r="C9" s="321" t="s">
        <v>227</v>
      </c>
      <c r="D9" s="386" t="s">
        <v>228</v>
      </c>
      <c r="E9" s="381">
        <v>2</v>
      </c>
      <c r="F9" s="381">
        <v>4</v>
      </c>
      <c r="G9" s="381"/>
      <c r="H9" s="381">
        <v>2</v>
      </c>
      <c r="I9" s="381">
        <v>2</v>
      </c>
      <c r="J9" s="381"/>
      <c r="K9" s="381" t="s">
        <v>229</v>
      </c>
      <c r="L9" s="381" t="s">
        <v>230</v>
      </c>
      <c r="M9" s="101">
        <v>1</v>
      </c>
      <c r="N9" s="101" t="s">
        <v>1731</v>
      </c>
      <c r="O9" s="101" t="s">
        <v>230</v>
      </c>
      <c r="P9" s="101" t="s">
        <v>991</v>
      </c>
      <c r="Q9" s="101">
        <v>1</v>
      </c>
      <c r="R9" s="10" t="s">
        <v>992</v>
      </c>
      <c r="S9" s="61" t="s">
        <v>993</v>
      </c>
      <c r="T9" s="106"/>
      <c r="U9" s="106"/>
      <c r="V9" s="106"/>
      <c r="W9" s="106"/>
      <c r="X9" s="106"/>
      <c r="Y9" s="106"/>
      <c r="Z9" s="106"/>
      <c r="AA9" s="106"/>
      <c r="AB9" s="106"/>
      <c r="AC9" s="106"/>
      <c r="AD9" s="106"/>
      <c r="AE9" s="106"/>
      <c r="AF9" s="57">
        <f>SUMIF(Tabla2[Tarea],'POA Eje 2'!R9,Tabla2[Monto total (RD$)])</f>
        <v>600000</v>
      </c>
    </row>
    <row r="10" spans="1:32" ht="63.75" x14ac:dyDescent="0.2">
      <c r="A10" s="321"/>
      <c r="B10" s="321"/>
      <c r="C10" s="321"/>
      <c r="D10" s="386"/>
      <c r="E10" s="381"/>
      <c r="F10" s="381"/>
      <c r="G10" s="381"/>
      <c r="H10" s="381"/>
      <c r="I10" s="381"/>
      <c r="J10" s="381"/>
      <c r="K10" s="381"/>
      <c r="L10" s="381"/>
      <c r="M10" s="101">
        <v>2</v>
      </c>
      <c r="N10" s="101" t="s">
        <v>1732</v>
      </c>
      <c r="O10" s="101" t="s">
        <v>230</v>
      </c>
      <c r="P10" s="101" t="s">
        <v>991</v>
      </c>
      <c r="Q10" s="101">
        <v>2</v>
      </c>
      <c r="R10" s="10" t="s">
        <v>994</v>
      </c>
      <c r="S10" s="61" t="s">
        <v>995</v>
      </c>
      <c r="T10" s="106"/>
      <c r="U10" s="106"/>
      <c r="V10" s="106"/>
      <c r="W10" s="106"/>
      <c r="X10" s="106"/>
      <c r="Y10" s="106"/>
      <c r="Z10" s="106"/>
      <c r="AA10" s="106"/>
      <c r="AB10" s="106"/>
      <c r="AC10" s="106"/>
      <c r="AD10" s="106"/>
      <c r="AE10" s="106"/>
      <c r="AF10" s="57">
        <f>SUMIF(Tabla2[Tarea],'POA Eje 2'!R10,Tabla2[Monto total (RD$)])</f>
        <v>0</v>
      </c>
    </row>
    <row r="11" spans="1:32" ht="92.45" customHeight="1" x14ac:dyDescent="0.2">
      <c r="A11" s="321"/>
      <c r="B11" s="321"/>
      <c r="C11" s="321"/>
      <c r="D11" s="386"/>
      <c r="E11" s="381"/>
      <c r="F11" s="381"/>
      <c r="G11" s="381"/>
      <c r="H11" s="381"/>
      <c r="I11" s="381"/>
      <c r="J11" s="381"/>
      <c r="K11" s="381"/>
      <c r="L11" s="381"/>
      <c r="M11" s="101">
        <v>3</v>
      </c>
      <c r="N11" s="101" t="s">
        <v>1733</v>
      </c>
      <c r="O11" s="101" t="s">
        <v>230</v>
      </c>
      <c r="P11" s="101" t="s">
        <v>991</v>
      </c>
      <c r="Q11" s="101">
        <v>3</v>
      </c>
      <c r="R11" s="10" t="s">
        <v>232</v>
      </c>
      <c r="S11" s="61" t="s">
        <v>996</v>
      </c>
      <c r="T11" s="106"/>
      <c r="U11" s="106"/>
      <c r="V11" s="106"/>
      <c r="W11" s="106"/>
      <c r="X11" s="106"/>
      <c r="Y11" s="106"/>
      <c r="Z11" s="61"/>
      <c r="AA11" s="61"/>
      <c r="AB11" s="61"/>
      <c r="AC11" s="61"/>
      <c r="AD11" s="61"/>
      <c r="AE11" s="61"/>
      <c r="AF11" s="57">
        <f>SUMIF(Tabla2[Tarea],'POA Eje 2'!R11,Tabla2[Monto total (RD$)])</f>
        <v>400000</v>
      </c>
    </row>
    <row r="12" spans="1:32" ht="53.45" customHeight="1" x14ac:dyDescent="0.2">
      <c r="A12" s="321"/>
      <c r="B12" s="321"/>
      <c r="C12" s="321"/>
      <c r="D12" s="386"/>
      <c r="E12" s="381"/>
      <c r="F12" s="381"/>
      <c r="G12" s="381"/>
      <c r="H12" s="381"/>
      <c r="I12" s="381"/>
      <c r="J12" s="381"/>
      <c r="K12" s="381"/>
      <c r="L12" s="381"/>
      <c r="M12" s="101">
        <v>4</v>
      </c>
      <c r="N12" s="61" t="s">
        <v>1734</v>
      </c>
      <c r="O12" s="101" t="s">
        <v>230</v>
      </c>
      <c r="P12" s="101" t="s">
        <v>991</v>
      </c>
      <c r="Q12" s="101">
        <v>4</v>
      </c>
      <c r="R12" s="10" t="s">
        <v>1106</v>
      </c>
      <c r="S12" s="61" t="s">
        <v>993</v>
      </c>
      <c r="T12" s="106"/>
      <c r="U12" s="106"/>
      <c r="V12" s="106"/>
      <c r="W12" s="106"/>
      <c r="X12" s="106"/>
      <c r="Y12" s="106"/>
      <c r="Z12" s="106"/>
      <c r="AA12" s="61"/>
      <c r="AB12" s="61"/>
      <c r="AC12" s="61"/>
      <c r="AD12" s="61"/>
      <c r="AE12" s="61"/>
      <c r="AF12" s="57">
        <f>SUMIF(Tabla2[Tarea],'POA Eje 2'!R12,Tabla2[Monto total (RD$)])</f>
        <v>0</v>
      </c>
    </row>
    <row r="13" spans="1:32" ht="37.15" customHeight="1" x14ac:dyDescent="0.2">
      <c r="A13" s="321"/>
      <c r="B13" s="321"/>
      <c r="C13" s="321"/>
      <c r="D13" s="386"/>
      <c r="E13" s="381"/>
      <c r="F13" s="381"/>
      <c r="G13" s="381"/>
      <c r="H13" s="381"/>
      <c r="I13" s="381"/>
      <c r="J13" s="381"/>
      <c r="K13" s="381"/>
      <c r="L13" s="381"/>
      <c r="M13" s="101">
        <v>5</v>
      </c>
      <c r="N13" s="101" t="s">
        <v>1735</v>
      </c>
      <c r="O13" s="101" t="s">
        <v>230</v>
      </c>
      <c r="P13" s="101" t="s">
        <v>991</v>
      </c>
      <c r="Q13" s="101">
        <v>5</v>
      </c>
      <c r="R13" s="10" t="s">
        <v>231</v>
      </c>
      <c r="S13" s="61" t="s">
        <v>993</v>
      </c>
      <c r="T13" s="106"/>
      <c r="U13" s="106"/>
      <c r="V13" s="106"/>
      <c r="W13" s="106"/>
      <c r="X13" s="106"/>
      <c r="Y13" s="106"/>
      <c r="Z13" s="106"/>
      <c r="AA13" s="106"/>
      <c r="AB13" s="106"/>
      <c r="AC13" s="106"/>
      <c r="AD13" s="106"/>
      <c r="AE13" s="106"/>
      <c r="AF13" s="57">
        <f>SUMIF(Tabla2[Tarea],'POA Eje 2'!R13,Tabla2[Monto total (RD$)])</f>
        <v>1875000</v>
      </c>
    </row>
    <row r="14" spans="1:32" ht="52.9" customHeight="1" x14ac:dyDescent="0.2">
      <c r="A14" s="321"/>
      <c r="B14" s="321"/>
      <c r="C14" s="321" t="s">
        <v>233</v>
      </c>
      <c r="D14" s="381" t="s">
        <v>234</v>
      </c>
      <c r="E14" s="381">
        <v>20</v>
      </c>
      <c r="F14" s="381">
        <v>20</v>
      </c>
      <c r="G14" s="381">
        <v>10</v>
      </c>
      <c r="H14" s="381"/>
      <c r="I14" s="381">
        <v>10</v>
      </c>
      <c r="J14" s="381"/>
      <c r="K14" s="378" t="s">
        <v>1101</v>
      </c>
      <c r="L14" s="381" t="s">
        <v>230</v>
      </c>
      <c r="M14" s="378">
        <v>1</v>
      </c>
      <c r="N14" s="378" t="s">
        <v>1736</v>
      </c>
      <c r="O14" s="378" t="s">
        <v>230</v>
      </c>
      <c r="P14" s="378" t="s">
        <v>991</v>
      </c>
      <c r="Q14" s="101">
        <v>1</v>
      </c>
      <c r="R14" s="10" t="s">
        <v>235</v>
      </c>
      <c r="S14" s="61" t="s">
        <v>993</v>
      </c>
      <c r="T14" s="106"/>
      <c r="U14" s="106"/>
      <c r="V14" s="106"/>
      <c r="W14" s="107"/>
      <c r="X14" s="106"/>
      <c r="Y14" s="106"/>
      <c r="Z14" s="106"/>
      <c r="AA14" s="106"/>
      <c r="AB14" s="106"/>
      <c r="AC14" s="106"/>
      <c r="AD14" s="106"/>
      <c r="AE14" s="106"/>
      <c r="AF14" s="57">
        <f>SUMIF(Tabla2[Tarea],'POA Eje 2'!R14,Tabla2[Monto total (RD$)])</f>
        <v>1775000</v>
      </c>
    </row>
    <row r="15" spans="1:32" ht="52.9" customHeight="1" x14ac:dyDescent="0.2">
      <c r="A15" s="321"/>
      <c r="B15" s="321"/>
      <c r="C15" s="321"/>
      <c r="D15" s="381"/>
      <c r="E15" s="381"/>
      <c r="F15" s="381"/>
      <c r="G15" s="381"/>
      <c r="H15" s="381"/>
      <c r="I15" s="381"/>
      <c r="J15" s="381"/>
      <c r="K15" s="380"/>
      <c r="L15" s="381"/>
      <c r="M15" s="379"/>
      <c r="N15" s="379"/>
      <c r="O15" s="379"/>
      <c r="P15" s="379"/>
      <c r="Q15" s="101">
        <v>2</v>
      </c>
      <c r="R15" s="19" t="s">
        <v>1104</v>
      </c>
      <c r="S15" s="19" t="s">
        <v>993</v>
      </c>
      <c r="T15" s="100"/>
      <c r="U15" s="100"/>
      <c r="V15" s="100"/>
      <c r="W15" s="19"/>
      <c r="X15" s="19"/>
      <c r="Y15" s="19"/>
      <c r="Z15" s="19"/>
      <c r="AA15" s="19"/>
      <c r="AB15" s="19"/>
      <c r="AC15" s="19"/>
      <c r="AD15" s="19"/>
      <c r="AE15" s="19"/>
      <c r="AF15" s="128">
        <f>SUMIF(Tabla2[Tarea],'POA Eje 2'!R15,Tabla2[Monto total (RD$)])</f>
        <v>18000</v>
      </c>
    </row>
    <row r="16" spans="1:32" ht="39.6" customHeight="1" x14ac:dyDescent="0.2">
      <c r="A16" s="321"/>
      <c r="B16" s="321"/>
      <c r="C16" s="321"/>
      <c r="D16" s="381"/>
      <c r="E16" s="381"/>
      <c r="F16" s="381"/>
      <c r="G16" s="381"/>
      <c r="H16" s="381"/>
      <c r="I16" s="381"/>
      <c r="J16" s="381"/>
      <c r="K16" s="380"/>
      <c r="L16" s="381"/>
      <c r="M16" s="378">
        <v>2</v>
      </c>
      <c r="N16" s="378" t="s">
        <v>1737</v>
      </c>
      <c r="O16" s="378" t="s">
        <v>230</v>
      </c>
      <c r="P16" s="378" t="s">
        <v>991</v>
      </c>
      <c r="Q16" s="101">
        <v>1</v>
      </c>
      <c r="R16" s="10" t="s">
        <v>1099</v>
      </c>
      <c r="S16" s="19" t="s">
        <v>997</v>
      </c>
      <c r="T16" s="106"/>
      <c r="U16" s="106"/>
      <c r="V16" s="106"/>
      <c r="W16" s="107"/>
      <c r="X16" s="106"/>
      <c r="Y16" s="106"/>
      <c r="Z16" s="106"/>
      <c r="AA16" s="106"/>
      <c r="AB16" s="106"/>
      <c r="AC16" s="106"/>
      <c r="AD16" s="106"/>
      <c r="AE16" s="106"/>
      <c r="AF16" s="128">
        <f>SUMIF(Tabla2[Tarea],'POA Eje 2'!R16,Tabla2[Monto total (RD$)])</f>
        <v>0</v>
      </c>
    </row>
    <row r="17" spans="1:32" ht="51" x14ac:dyDescent="0.2">
      <c r="A17" s="321"/>
      <c r="B17" s="321"/>
      <c r="C17" s="321"/>
      <c r="D17" s="381"/>
      <c r="E17" s="381"/>
      <c r="F17" s="381"/>
      <c r="G17" s="381"/>
      <c r="H17" s="381"/>
      <c r="I17" s="381"/>
      <c r="J17" s="381"/>
      <c r="K17" s="380"/>
      <c r="L17" s="381"/>
      <c r="M17" s="379"/>
      <c r="N17" s="379"/>
      <c r="O17" s="379"/>
      <c r="P17" s="379"/>
      <c r="Q17" s="101">
        <v>2</v>
      </c>
      <c r="R17" s="10" t="s">
        <v>1100</v>
      </c>
      <c r="S17" s="19" t="s">
        <v>997</v>
      </c>
      <c r="T17" s="106"/>
      <c r="U17" s="106"/>
      <c r="V17" s="106"/>
      <c r="W17" s="107"/>
      <c r="X17" s="106"/>
      <c r="Y17" s="106"/>
      <c r="Z17" s="106"/>
      <c r="AA17" s="106"/>
      <c r="AB17" s="106"/>
      <c r="AC17" s="106"/>
      <c r="AD17" s="106"/>
      <c r="AE17" s="106"/>
      <c r="AF17" s="128">
        <f>SUMIF(Tabla2[Tarea],'POA Eje 2'!R17,Tabla2[Monto total (RD$)])</f>
        <v>0</v>
      </c>
    </row>
    <row r="18" spans="1:32" ht="105.6" customHeight="1" x14ac:dyDescent="0.2">
      <c r="A18" s="321"/>
      <c r="B18" s="321"/>
      <c r="C18" s="321" t="s">
        <v>236</v>
      </c>
      <c r="D18" s="381" t="s">
        <v>998</v>
      </c>
      <c r="E18" s="381">
        <v>218</v>
      </c>
      <c r="F18" s="381">
        <v>200</v>
      </c>
      <c r="G18" s="381"/>
      <c r="H18" s="381"/>
      <c r="I18" s="381"/>
      <c r="J18" s="381">
        <v>200</v>
      </c>
      <c r="K18" s="378" t="s">
        <v>237</v>
      </c>
      <c r="L18" s="381" t="s">
        <v>230</v>
      </c>
      <c r="M18" s="101">
        <v>1</v>
      </c>
      <c r="N18" s="101" t="s">
        <v>1954</v>
      </c>
      <c r="O18" s="101" t="s">
        <v>230</v>
      </c>
      <c r="P18" s="101" t="s">
        <v>991</v>
      </c>
      <c r="Q18" s="101">
        <v>1</v>
      </c>
      <c r="R18" s="61" t="s">
        <v>999</v>
      </c>
      <c r="S18" s="61" t="s">
        <v>1000</v>
      </c>
      <c r="T18" s="106"/>
      <c r="U18" s="106"/>
      <c r="V18" s="106"/>
      <c r="W18" s="106"/>
      <c r="X18" s="106"/>
      <c r="Y18" s="106"/>
      <c r="Z18" s="106"/>
      <c r="AA18" s="106"/>
      <c r="AB18" s="106"/>
      <c r="AC18" s="106"/>
      <c r="AD18" s="106"/>
      <c r="AE18" s="106"/>
      <c r="AF18" s="57">
        <f>SUMIF(Tabla2[Tarea],'POA Eje 2'!R18,Tabla2[Monto total (RD$)])</f>
        <v>7010500</v>
      </c>
    </row>
    <row r="19" spans="1:32" ht="45" customHeight="1" x14ac:dyDescent="0.2">
      <c r="A19" s="321"/>
      <c r="B19" s="321"/>
      <c r="C19" s="321"/>
      <c r="D19" s="381"/>
      <c r="E19" s="381"/>
      <c r="F19" s="381"/>
      <c r="G19" s="381"/>
      <c r="H19" s="381"/>
      <c r="I19" s="381"/>
      <c r="J19" s="381"/>
      <c r="K19" s="380"/>
      <c r="L19" s="381"/>
      <c r="M19" s="304">
        <v>3</v>
      </c>
      <c r="N19" s="304" t="s">
        <v>1738</v>
      </c>
      <c r="O19" s="304" t="s">
        <v>177</v>
      </c>
      <c r="P19" s="304" t="s">
        <v>1286</v>
      </c>
      <c r="Q19" s="60">
        <v>1</v>
      </c>
      <c r="R19" s="24" t="s">
        <v>1116</v>
      </c>
      <c r="S19" s="60" t="s">
        <v>1117</v>
      </c>
      <c r="T19" s="60"/>
      <c r="U19" s="60"/>
      <c r="V19" s="60"/>
      <c r="W19" s="127"/>
      <c r="X19" s="127"/>
      <c r="Y19" s="127"/>
      <c r="Z19" s="60"/>
      <c r="AA19" s="60"/>
      <c r="AB19" s="60"/>
      <c r="AC19" s="60"/>
      <c r="AD19" s="60"/>
      <c r="AE19" s="140"/>
      <c r="AF19" s="57">
        <f>SUMIF(Tabla2[Tarea],'POA Eje 2'!R19,Tabla2[Monto total (RD$)])</f>
        <v>0</v>
      </c>
    </row>
    <row r="20" spans="1:32" ht="45" customHeight="1" x14ac:dyDescent="0.2">
      <c r="A20" s="321"/>
      <c r="B20" s="321"/>
      <c r="C20" s="321"/>
      <c r="D20" s="381"/>
      <c r="E20" s="381"/>
      <c r="F20" s="381"/>
      <c r="G20" s="381"/>
      <c r="H20" s="381"/>
      <c r="I20" s="381"/>
      <c r="J20" s="381"/>
      <c r="K20" s="380"/>
      <c r="L20" s="381"/>
      <c r="M20" s="306"/>
      <c r="N20" s="306"/>
      <c r="O20" s="306"/>
      <c r="P20" s="306"/>
      <c r="Q20" s="60">
        <v>2</v>
      </c>
      <c r="R20" s="24" t="s">
        <v>1118</v>
      </c>
      <c r="S20" s="60" t="s">
        <v>1119</v>
      </c>
      <c r="T20" s="60"/>
      <c r="U20" s="60"/>
      <c r="V20" s="60"/>
      <c r="W20" s="60"/>
      <c r="X20" s="60"/>
      <c r="Y20" s="60"/>
      <c r="Z20" s="127"/>
      <c r="AA20" s="127"/>
      <c r="AB20" s="127"/>
      <c r="AC20" s="127"/>
      <c r="AD20" s="127"/>
      <c r="AE20" s="141"/>
      <c r="AF20" s="57">
        <f>SUMIF(Tabla2[Tarea],'POA Eje 2'!R20,Tabla2[Monto total (RD$)])</f>
        <v>0</v>
      </c>
    </row>
    <row r="21" spans="1:32" ht="61.9" customHeight="1" x14ac:dyDescent="0.2">
      <c r="A21" s="321"/>
      <c r="B21" s="321"/>
      <c r="C21" s="321"/>
      <c r="D21" s="381"/>
      <c r="E21" s="381"/>
      <c r="F21" s="381"/>
      <c r="G21" s="381"/>
      <c r="H21" s="381"/>
      <c r="I21" s="381"/>
      <c r="J21" s="381"/>
      <c r="K21" s="380"/>
      <c r="L21" s="381"/>
      <c r="M21" s="68">
        <v>4</v>
      </c>
      <c r="N21" s="68" t="s">
        <v>1848</v>
      </c>
      <c r="O21" s="68" t="s">
        <v>1017</v>
      </c>
      <c r="P21" s="101" t="s">
        <v>991</v>
      </c>
      <c r="Q21" s="60">
        <v>1</v>
      </c>
      <c r="R21" s="24" t="s">
        <v>1849</v>
      </c>
      <c r="S21" s="60"/>
      <c r="T21" s="60"/>
      <c r="U21" s="60"/>
      <c r="V21" s="60"/>
      <c r="W21" s="60"/>
      <c r="X21" s="60"/>
      <c r="Y21" s="60"/>
      <c r="Z21" s="127"/>
      <c r="AA21" s="127"/>
      <c r="AB21" s="127"/>
      <c r="AC21" s="127"/>
      <c r="AD21" s="127"/>
      <c r="AE21" s="141"/>
      <c r="AF21" s="57">
        <f>SUMIF(Tabla2[Tarea],'POA Eje 2'!R21,Tabla2[Monto total (RD$)])</f>
        <v>607500</v>
      </c>
    </row>
    <row r="22" spans="1:32" ht="63.75" x14ac:dyDescent="0.2">
      <c r="A22" s="321"/>
      <c r="B22" s="321"/>
      <c r="C22" s="321"/>
      <c r="D22" s="381"/>
      <c r="E22" s="381"/>
      <c r="F22" s="381"/>
      <c r="G22" s="381"/>
      <c r="H22" s="381"/>
      <c r="I22" s="381"/>
      <c r="J22" s="381"/>
      <c r="K22" s="379"/>
      <c r="L22" s="381"/>
      <c r="M22" s="101">
        <v>5</v>
      </c>
      <c r="N22" s="61" t="s">
        <v>1739</v>
      </c>
      <c r="O22" s="101" t="s">
        <v>230</v>
      </c>
      <c r="P22" s="101" t="s">
        <v>991</v>
      </c>
      <c r="Q22" s="101">
        <v>2</v>
      </c>
      <c r="R22" s="10" t="s">
        <v>1001</v>
      </c>
      <c r="S22" s="61" t="s">
        <v>1105</v>
      </c>
      <c r="T22" s="106"/>
      <c r="U22" s="106"/>
      <c r="V22" s="106"/>
      <c r="W22" s="106"/>
      <c r="X22" s="106"/>
      <c r="Y22" s="106"/>
      <c r="Z22" s="106"/>
      <c r="AA22" s="106"/>
      <c r="AB22" s="106"/>
      <c r="AC22" s="106"/>
      <c r="AD22" s="106"/>
      <c r="AE22" s="106"/>
      <c r="AF22" s="57">
        <f>SUMIF(Tabla2[Tarea],'POA Eje 2'!R22,Tabla2[Monto total (RD$)])</f>
        <v>400000</v>
      </c>
    </row>
    <row r="23" spans="1:32" ht="97.15" customHeight="1" x14ac:dyDescent="0.2">
      <c r="A23" s="321"/>
      <c r="B23" s="321"/>
      <c r="C23" s="321" t="s">
        <v>238</v>
      </c>
      <c r="D23" s="381" t="s">
        <v>1002</v>
      </c>
      <c r="E23" s="381">
        <v>11</v>
      </c>
      <c r="F23" s="381">
        <v>20</v>
      </c>
      <c r="G23" s="381"/>
      <c r="H23" s="381">
        <v>5</v>
      </c>
      <c r="I23" s="381">
        <v>10</v>
      </c>
      <c r="J23" s="381">
        <v>5</v>
      </c>
      <c r="K23" s="381" t="s">
        <v>1003</v>
      </c>
      <c r="L23" s="381" t="s">
        <v>230</v>
      </c>
      <c r="M23" s="101">
        <v>1</v>
      </c>
      <c r="N23" s="101" t="s">
        <v>1740</v>
      </c>
      <c r="O23" s="101" t="s">
        <v>230</v>
      </c>
      <c r="P23" s="101" t="s">
        <v>991</v>
      </c>
      <c r="Q23" s="101">
        <v>1</v>
      </c>
      <c r="R23" s="10" t="s">
        <v>1004</v>
      </c>
      <c r="S23" s="61" t="s">
        <v>1005</v>
      </c>
      <c r="T23" s="106"/>
      <c r="U23" s="106"/>
      <c r="V23" s="106"/>
      <c r="W23" s="106"/>
      <c r="X23" s="106"/>
      <c r="Y23" s="106"/>
      <c r="Z23" s="106"/>
      <c r="AA23" s="106"/>
      <c r="AB23" s="106"/>
      <c r="AC23" s="106"/>
      <c r="AD23" s="106"/>
      <c r="AE23" s="106"/>
      <c r="AF23" s="57">
        <f>SUMIF(Tabla2[Tarea],'POA Eje 2'!R23,Tabla2[Monto total (RD$)])</f>
        <v>1000000</v>
      </c>
    </row>
    <row r="24" spans="1:32" ht="97.15" customHeight="1" x14ac:dyDescent="0.2">
      <c r="A24" s="321"/>
      <c r="B24" s="321"/>
      <c r="C24" s="321"/>
      <c r="D24" s="381"/>
      <c r="E24" s="381"/>
      <c r="F24" s="381"/>
      <c r="G24" s="381"/>
      <c r="H24" s="381"/>
      <c r="I24" s="381"/>
      <c r="J24" s="381"/>
      <c r="K24" s="381"/>
      <c r="L24" s="381"/>
      <c r="M24" s="101">
        <v>2</v>
      </c>
      <c r="N24" s="101" t="s">
        <v>1741</v>
      </c>
      <c r="O24" s="101" t="s">
        <v>230</v>
      </c>
      <c r="P24" s="101" t="s">
        <v>991</v>
      </c>
      <c r="Q24" s="101">
        <v>2</v>
      </c>
      <c r="R24" s="10" t="s">
        <v>1006</v>
      </c>
      <c r="S24" s="61" t="s">
        <v>1007</v>
      </c>
      <c r="T24" s="61"/>
      <c r="U24" s="61"/>
      <c r="V24" s="61"/>
      <c r="W24" s="61"/>
      <c r="X24" s="61"/>
      <c r="Y24" s="61"/>
      <c r="Z24" s="61"/>
      <c r="AA24" s="61"/>
      <c r="AB24" s="61"/>
      <c r="AC24" s="106"/>
      <c r="AD24" s="106"/>
      <c r="AE24" s="106"/>
      <c r="AF24" s="57">
        <f>SUMIF(Tabla2[Tarea],'POA Eje 2'!R24,Tabla2[Monto total (RD$)])</f>
        <v>500000</v>
      </c>
    </row>
    <row r="25" spans="1:32" ht="63.75" x14ac:dyDescent="0.2">
      <c r="A25" s="321"/>
      <c r="B25" s="321"/>
      <c r="C25" s="321"/>
      <c r="D25" s="381"/>
      <c r="E25" s="381"/>
      <c r="F25" s="381"/>
      <c r="G25" s="381"/>
      <c r="H25" s="381"/>
      <c r="I25" s="381"/>
      <c r="J25" s="381"/>
      <c r="K25" s="381"/>
      <c r="L25" s="381"/>
      <c r="M25" s="101">
        <v>3</v>
      </c>
      <c r="N25" s="101" t="s">
        <v>1742</v>
      </c>
      <c r="O25" s="101" t="s">
        <v>230</v>
      </c>
      <c r="P25" s="101" t="s">
        <v>991</v>
      </c>
      <c r="Q25" s="101">
        <v>3</v>
      </c>
      <c r="R25" s="10" t="s">
        <v>1008</v>
      </c>
      <c r="S25" s="61" t="s">
        <v>670</v>
      </c>
      <c r="T25" s="106"/>
      <c r="U25" s="106"/>
      <c r="V25" s="106"/>
      <c r="W25" s="106"/>
      <c r="X25" s="106"/>
      <c r="Y25" s="106"/>
      <c r="Z25" s="106"/>
      <c r="AA25" s="106"/>
      <c r="AB25" s="106"/>
      <c r="AC25" s="106"/>
      <c r="AD25" s="106"/>
      <c r="AE25" s="106"/>
      <c r="AF25" s="128">
        <f>SUMIF(Tabla2[Tarea],'POA Eje 2'!R25,Tabla2[Monto total (RD$)])</f>
        <v>0</v>
      </c>
    </row>
    <row r="26" spans="1:32" ht="63.75" x14ac:dyDescent="0.2">
      <c r="A26" s="321"/>
      <c r="B26" s="321"/>
      <c r="C26" s="321"/>
      <c r="D26" s="381"/>
      <c r="E26" s="381"/>
      <c r="F26" s="381"/>
      <c r="G26" s="381"/>
      <c r="H26" s="381"/>
      <c r="I26" s="381"/>
      <c r="J26" s="381"/>
      <c r="K26" s="381"/>
      <c r="L26" s="381"/>
      <c r="M26" s="101">
        <v>4</v>
      </c>
      <c r="N26" s="101" t="s">
        <v>239</v>
      </c>
      <c r="O26" s="101" t="s">
        <v>230</v>
      </c>
      <c r="P26" s="101" t="s">
        <v>991</v>
      </c>
      <c r="Q26" s="101">
        <v>4</v>
      </c>
      <c r="R26" s="10" t="s">
        <v>1507</v>
      </c>
      <c r="S26" s="61" t="s">
        <v>993</v>
      </c>
      <c r="T26" s="106"/>
      <c r="U26" s="106"/>
      <c r="V26" s="106"/>
      <c r="W26" s="106"/>
      <c r="X26" s="106"/>
      <c r="Y26" s="106"/>
      <c r="Z26" s="106"/>
      <c r="AA26" s="106"/>
      <c r="AB26" s="106"/>
      <c r="AC26" s="106"/>
      <c r="AD26" s="106"/>
      <c r="AE26" s="106"/>
      <c r="AF26" s="57">
        <f>SUMIF(Tabla2[Tarea],'POA Eje 2'!R26,Tabla2[Monto total (RD$)])</f>
        <v>800000</v>
      </c>
    </row>
    <row r="27" spans="1:32" ht="102" x14ac:dyDescent="0.2">
      <c r="A27" s="321"/>
      <c r="B27" s="321" t="s">
        <v>240</v>
      </c>
      <c r="C27" s="321" t="s">
        <v>1365</v>
      </c>
      <c r="D27" s="102" t="s">
        <v>241</v>
      </c>
      <c r="E27" s="4">
        <v>17</v>
      </c>
      <c r="F27" s="4">
        <v>15</v>
      </c>
      <c r="G27" s="101"/>
      <c r="H27" s="101"/>
      <c r="I27" s="101">
        <v>15</v>
      </c>
      <c r="J27" s="101"/>
      <c r="K27" s="101" t="s">
        <v>242</v>
      </c>
      <c r="L27" s="381" t="s">
        <v>230</v>
      </c>
      <c r="M27" s="101">
        <v>1</v>
      </c>
      <c r="N27" s="101" t="s">
        <v>1743</v>
      </c>
      <c r="O27" s="101" t="s">
        <v>230</v>
      </c>
      <c r="P27" s="101" t="s">
        <v>991</v>
      </c>
      <c r="Q27" s="101">
        <v>1</v>
      </c>
      <c r="R27" s="10" t="s">
        <v>1009</v>
      </c>
      <c r="S27" s="61" t="s">
        <v>1010</v>
      </c>
      <c r="T27" s="61"/>
      <c r="U27" s="61"/>
      <c r="V27" s="106"/>
      <c r="W27" s="106"/>
      <c r="X27" s="106"/>
      <c r="Y27" s="106"/>
      <c r="Z27" s="106"/>
      <c r="AA27" s="106"/>
      <c r="AB27" s="61"/>
      <c r="AC27" s="61"/>
      <c r="AD27" s="61"/>
      <c r="AE27" s="61"/>
      <c r="AF27" s="57">
        <f>SUMIF(Tabla2[Tarea],'POA Eje 2'!R27,Tabla2[Monto total (RD$)])</f>
        <v>3000000</v>
      </c>
    </row>
    <row r="28" spans="1:32" ht="102" x14ac:dyDescent="0.2">
      <c r="A28" s="321"/>
      <c r="B28" s="321"/>
      <c r="C28" s="321"/>
      <c r="D28" s="102" t="s">
        <v>1011</v>
      </c>
      <c r="E28" s="4" t="s">
        <v>1012</v>
      </c>
      <c r="F28" s="4">
        <v>10</v>
      </c>
      <c r="G28" s="3"/>
      <c r="H28" s="3"/>
      <c r="I28" s="3">
        <v>10</v>
      </c>
      <c r="J28" s="3"/>
      <c r="K28" s="101" t="s">
        <v>237</v>
      </c>
      <c r="L28" s="381"/>
      <c r="M28" s="101">
        <v>2</v>
      </c>
      <c r="N28" s="101" t="s">
        <v>1744</v>
      </c>
      <c r="O28" s="101" t="s">
        <v>230</v>
      </c>
      <c r="P28" s="101" t="s">
        <v>991</v>
      </c>
      <c r="Q28" s="101">
        <v>2</v>
      </c>
      <c r="R28" s="10" t="s">
        <v>671</v>
      </c>
      <c r="S28" s="19" t="s">
        <v>1013</v>
      </c>
      <c r="T28" s="106"/>
      <c r="U28" s="106"/>
      <c r="V28" s="106"/>
      <c r="W28" s="106"/>
      <c r="X28" s="106"/>
      <c r="Y28" s="106"/>
      <c r="Z28" s="106"/>
      <c r="AA28" s="12"/>
      <c r="AB28" s="19"/>
      <c r="AC28" s="19"/>
      <c r="AD28" s="19"/>
      <c r="AE28" s="19"/>
      <c r="AF28" s="57">
        <f>SUMIF(Tabla2[Tarea],'POA Eje 2'!R28,Tabla2[Monto total (RD$)])</f>
        <v>1797700</v>
      </c>
    </row>
    <row r="29" spans="1:32" ht="63.75" x14ac:dyDescent="0.2">
      <c r="A29" s="321"/>
      <c r="B29" s="321"/>
      <c r="C29" s="19" t="s">
        <v>243</v>
      </c>
      <c r="D29" s="102" t="s">
        <v>1014</v>
      </c>
      <c r="E29" s="4">
        <v>80</v>
      </c>
      <c r="F29" s="4">
        <v>60</v>
      </c>
      <c r="G29" s="3"/>
      <c r="H29" s="3"/>
      <c r="I29" s="3">
        <v>60</v>
      </c>
      <c r="J29" s="3"/>
      <c r="K29" s="18" t="s">
        <v>244</v>
      </c>
      <c r="L29" s="381"/>
      <c r="M29" s="101">
        <v>3</v>
      </c>
      <c r="N29" s="101" t="s">
        <v>1745</v>
      </c>
      <c r="O29" s="101" t="s">
        <v>230</v>
      </c>
      <c r="P29" s="101" t="s">
        <v>991</v>
      </c>
      <c r="Q29" s="101">
        <v>3</v>
      </c>
      <c r="R29" s="19" t="s">
        <v>245</v>
      </c>
      <c r="S29" s="19" t="s">
        <v>1015</v>
      </c>
      <c r="T29" s="106"/>
      <c r="U29" s="106"/>
      <c r="V29" s="106"/>
      <c r="W29" s="106"/>
      <c r="X29" s="19"/>
      <c r="Y29" s="19"/>
      <c r="Z29" s="19"/>
      <c r="AA29" s="19"/>
      <c r="AB29" s="19"/>
      <c r="AC29" s="19"/>
      <c r="AD29" s="19"/>
      <c r="AE29" s="19"/>
      <c r="AF29" s="57">
        <f>SUMIF(Tabla2[Tarea],'POA Eje 2'!R29,Tabla2[Monto total (RD$)])</f>
        <v>210000</v>
      </c>
    </row>
    <row r="30" spans="1:32" ht="26.45" customHeight="1" x14ac:dyDescent="0.2">
      <c r="A30" s="321" t="s">
        <v>246</v>
      </c>
      <c r="B30" s="321" t="s">
        <v>247</v>
      </c>
      <c r="C30" s="321" t="s">
        <v>248</v>
      </c>
      <c r="D30" s="386" t="s">
        <v>249</v>
      </c>
      <c r="E30" s="392">
        <v>0</v>
      </c>
      <c r="F30" s="392">
        <v>0.02</v>
      </c>
      <c r="G30" s="392">
        <v>0</v>
      </c>
      <c r="H30" s="385" t="s">
        <v>1016</v>
      </c>
      <c r="I30" s="385" t="s">
        <v>1016</v>
      </c>
      <c r="J30" s="385" t="s">
        <v>1016</v>
      </c>
      <c r="K30" s="382" t="s">
        <v>250</v>
      </c>
      <c r="L30" s="381" t="s">
        <v>251</v>
      </c>
      <c r="M30" s="101">
        <v>1</v>
      </c>
      <c r="N30" s="101" t="s">
        <v>1746</v>
      </c>
      <c r="O30" s="101" t="s">
        <v>251</v>
      </c>
      <c r="P30" s="101" t="s">
        <v>1286</v>
      </c>
      <c r="Q30" s="101">
        <v>1</v>
      </c>
      <c r="R30" s="10" t="s">
        <v>252</v>
      </c>
      <c r="S30" s="61"/>
      <c r="T30" s="106"/>
      <c r="U30" s="106"/>
      <c r="V30" s="106"/>
      <c r="W30" s="106"/>
      <c r="X30" s="106"/>
      <c r="Y30" s="106"/>
      <c r="Z30" s="106"/>
      <c r="AA30" s="106"/>
      <c r="AB30" s="106"/>
      <c r="AC30" s="106"/>
      <c r="AD30" s="106"/>
      <c r="AE30" s="106"/>
      <c r="AF30" s="57">
        <f>SUMIF(Tabla2[Tarea],'POA Eje 2'!R30,Tabla2[Monto total (RD$)])</f>
        <v>0</v>
      </c>
    </row>
    <row r="31" spans="1:32" ht="54" customHeight="1" x14ac:dyDescent="0.2">
      <c r="A31" s="321"/>
      <c r="B31" s="321"/>
      <c r="C31" s="321"/>
      <c r="D31" s="386"/>
      <c r="E31" s="392"/>
      <c r="F31" s="392"/>
      <c r="G31" s="392"/>
      <c r="H31" s="385"/>
      <c r="I31" s="385"/>
      <c r="J31" s="385"/>
      <c r="K31" s="382"/>
      <c r="L31" s="381"/>
      <c r="M31" s="101">
        <v>2</v>
      </c>
      <c r="N31" s="61" t="s">
        <v>1747</v>
      </c>
      <c r="O31" s="101" t="s">
        <v>251</v>
      </c>
      <c r="P31" s="101" t="s">
        <v>1286</v>
      </c>
      <c r="Q31" s="101">
        <v>2</v>
      </c>
      <c r="R31" s="10" t="s">
        <v>253</v>
      </c>
      <c r="S31" s="61"/>
      <c r="T31" s="61"/>
      <c r="U31" s="61"/>
      <c r="V31" s="61"/>
      <c r="W31" s="106"/>
      <c r="X31" s="106"/>
      <c r="Y31" s="106"/>
      <c r="Z31" s="106"/>
      <c r="AA31" s="61"/>
      <c r="AB31" s="61"/>
      <c r="AC31" s="61"/>
      <c r="AD31" s="61"/>
      <c r="AE31" s="61"/>
      <c r="AF31" s="57">
        <f>SUMIF(Tabla2[Tarea],'POA Eje 2'!R31,Tabla2[Monto total (RD$)])</f>
        <v>500000</v>
      </c>
    </row>
    <row r="32" spans="1:32" ht="70.900000000000006" customHeight="1" x14ac:dyDescent="0.2">
      <c r="A32" s="321"/>
      <c r="B32" s="321"/>
      <c r="C32" s="321"/>
      <c r="D32" s="102" t="s">
        <v>254</v>
      </c>
      <c r="E32" s="4">
        <v>0</v>
      </c>
      <c r="F32" s="129">
        <v>450</v>
      </c>
      <c r="G32" s="4"/>
      <c r="H32" s="4"/>
      <c r="I32" s="4"/>
      <c r="J32" s="4">
        <v>450</v>
      </c>
      <c r="K32" s="101" t="s">
        <v>255</v>
      </c>
      <c r="L32" s="101" t="s">
        <v>251</v>
      </c>
      <c r="M32" s="101">
        <v>1</v>
      </c>
      <c r="N32" s="101" t="s">
        <v>1748</v>
      </c>
      <c r="O32" s="101" t="s">
        <v>251</v>
      </c>
      <c r="P32" s="101" t="s">
        <v>1286</v>
      </c>
      <c r="Q32" s="101">
        <v>1</v>
      </c>
      <c r="R32" s="10" t="s">
        <v>256</v>
      </c>
      <c r="S32" s="61" t="s">
        <v>1017</v>
      </c>
      <c r="T32" s="61"/>
      <c r="U32" s="61"/>
      <c r="V32" s="61"/>
      <c r="W32" s="61"/>
      <c r="X32" s="61"/>
      <c r="Y32" s="61"/>
      <c r="Z32" s="61"/>
      <c r="AA32" s="61"/>
      <c r="AB32" s="106"/>
      <c r="AC32" s="106"/>
      <c r="AD32" s="106"/>
      <c r="AE32" s="106"/>
      <c r="AF32" s="57">
        <f>SUMIF(Tabla2[Tarea],'POA Eje 2'!R32,Tabla2[Monto total (RD$)])</f>
        <v>2000000</v>
      </c>
    </row>
    <row r="33" spans="1:32" ht="51" x14ac:dyDescent="0.2">
      <c r="A33" s="321"/>
      <c r="B33" s="321"/>
      <c r="C33" s="321" t="s">
        <v>257</v>
      </c>
      <c r="D33" s="386" t="s">
        <v>1018</v>
      </c>
      <c r="E33" s="381" t="s">
        <v>211</v>
      </c>
      <c r="F33" s="394" t="s">
        <v>1019</v>
      </c>
      <c r="G33" s="395"/>
      <c r="H33" s="393" t="s">
        <v>1020</v>
      </c>
      <c r="I33" s="393"/>
      <c r="J33" s="393" t="s">
        <v>1020</v>
      </c>
      <c r="K33" s="382" t="s">
        <v>258</v>
      </c>
      <c r="L33" s="381" t="s">
        <v>251</v>
      </c>
      <c r="M33" s="101">
        <v>1</v>
      </c>
      <c r="N33" s="61" t="s">
        <v>1021</v>
      </c>
      <c r="O33" s="101" t="s">
        <v>251</v>
      </c>
      <c r="P33" s="101" t="s">
        <v>1286</v>
      </c>
      <c r="Q33" s="101">
        <v>1</v>
      </c>
      <c r="R33" s="10" t="s">
        <v>1021</v>
      </c>
      <c r="S33" s="61" t="s">
        <v>1017</v>
      </c>
      <c r="T33" s="61"/>
      <c r="U33" s="61"/>
      <c r="V33" s="61"/>
      <c r="W33" s="106"/>
      <c r="X33" s="106"/>
      <c r="Y33" s="106"/>
      <c r="Z33" s="106"/>
      <c r="AA33" s="106"/>
      <c r="AB33" s="106"/>
      <c r="AC33" s="106"/>
      <c r="AD33" s="106"/>
      <c r="AE33" s="106"/>
      <c r="AF33" s="57">
        <f>SUMIF(Tabla2[Tarea],'POA Eje 2'!R33,Tabla2[Monto total (RD$)])</f>
        <v>0</v>
      </c>
    </row>
    <row r="34" spans="1:32" ht="102" x14ac:dyDescent="0.2">
      <c r="A34" s="321"/>
      <c r="B34" s="321"/>
      <c r="C34" s="321"/>
      <c r="D34" s="386"/>
      <c r="E34" s="381"/>
      <c r="F34" s="394"/>
      <c r="G34" s="395"/>
      <c r="H34" s="393"/>
      <c r="I34" s="393"/>
      <c r="J34" s="393"/>
      <c r="K34" s="382"/>
      <c r="L34" s="381"/>
      <c r="M34" s="101">
        <v>2</v>
      </c>
      <c r="N34" s="61" t="s">
        <v>1022</v>
      </c>
      <c r="O34" s="101" t="s">
        <v>251</v>
      </c>
      <c r="P34" s="101" t="s">
        <v>1286</v>
      </c>
      <c r="Q34" s="101">
        <v>2</v>
      </c>
      <c r="R34" s="10" t="s">
        <v>1023</v>
      </c>
      <c r="S34" s="61" t="s">
        <v>894</v>
      </c>
      <c r="T34" s="106"/>
      <c r="U34" s="106"/>
      <c r="V34" s="106"/>
      <c r="W34" s="106"/>
      <c r="X34" s="106"/>
      <c r="Y34" s="106"/>
      <c r="Z34" s="106"/>
      <c r="AA34" s="106"/>
      <c r="AB34" s="106"/>
      <c r="AC34" s="106"/>
      <c r="AD34" s="106"/>
      <c r="AE34" s="106"/>
      <c r="AF34" s="57">
        <f>SUMIF(Tabla2[Tarea],'POA Eje 2'!R34,Tabla2[Monto total (RD$)])</f>
        <v>0</v>
      </c>
    </row>
    <row r="35" spans="1:32" ht="56.45" customHeight="1" x14ac:dyDescent="0.2">
      <c r="A35" s="321"/>
      <c r="B35" s="321"/>
      <c r="C35" s="321"/>
      <c r="D35" s="386"/>
      <c r="E35" s="381"/>
      <c r="F35" s="394"/>
      <c r="G35" s="395"/>
      <c r="H35" s="393"/>
      <c r="I35" s="393"/>
      <c r="J35" s="393"/>
      <c r="K35" s="382"/>
      <c r="L35" s="381"/>
      <c r="M35" s="101">
        <v>3</v>
      </c>
      <c r="N35" s="61" t="s">
        <v>1749</v>
      </c>
      <c r="O35" s="101" t="s">
        <v>251</v>
      </c>
      <c r="P35" s="101" t="s">
        <v>1286</v>
      </c>
      <c r="Q35" s="101">
        <v>3</v>
      </c>
      <c r="R35" s="10" t="s">
        <v>259</v>
      </c>
      <c r="S35" s="61" t="s">
        <v>1024</v>
      </c>
      <c r="T35" s="61"/>
      <c r="U35" s="61"/>
      <c r="V35" s="61"/>
      <c r="W35" s="106"/>
      <c r="X35" s="106"/>
      <c r="Y35" s="106"/>
      <c r="Z35" s="106"/>
      <c r="AA35" s="61"/>
      <c r="AB35" s="61"/>
      <c r="AC35" s="61"/>
      <c r="AD35" s="61"/>
      <c r="AE35" s="61"/>
      <c r="AF35" s="57">
        <f>SUMIF(Tabla2[Tarea],'POA Eje 2'!R35,Tabla2[Monto total (RD$)])</f>
        <v>0</v>
      </c>
    </row>
    <row r="36" spans="1:32" ht="51" x14ac:dyDescent="0.2">
      <c r="A36" s="321"/>
      <c r="B36" s="321"/>
      <c r="C36" s="61" t="s">
        <v>260</v>
      </c>
      <c r="D36" s="102" t="s">
        <v>261</v>
      </c>
      <c r="E36" s="103">
        <v>0.99</v>
      </c>
      <c r="F36" s="103"/>
      <c r="G36" s="61">
        <v>0</v>
      </c>
      <c r="H36" s="61">
        <v>0</v>
      </c>
      <c r="I36" s="105">
        <v>0.99</v>
      </c>
      <c r="J36" s="61">
        <v>0</v>
      </c>
      <c r="K36" s="101" t="s">
        <v>262</v>
      </c>
      <c r="L36" s="101" t="s">
        <v>251</v>
      </c>
      <c r="M36" s="101">
        <v>1</v>
      </c>
      <c r="N36" s="101" t="s">
        <v>1750</v>
      </c>
      <c r="O36" s="101" t="s">
        <v>251</v>
      </c>
      <c r="P36" s="101" t="s">
        <v>1286</v>
      </c>
      <c r="Q36" s="101">
        <v>1</v>
      </c>
      <c r="R36" s="10" t="s">
        <v>263</v>
      </c>
      <c r="S36" s="61" t="s">
        <v>672</v>
      </c>
      <c r="T36" s="106"/>
      <c r="U36" s="106"/>
      <c r="V36" s="106"/>
      <c r="W36" s="106"/>
      <c r="X36" s="106"/>
      <c r="Y36" s="106"/>
      <c r="Z36" s="106"/>
      <c r="AA36" s="106"/>
      <c r="AB36" s="106"/>
      <c r="AC36" s="106"/>
      <c r="AD36" s="106"/>
      <c r="AE36" s="61"/>
      <c r="AF36" s="57">
        <f>SUMIF(Tabla2[Tarea],'POA Eje 2'!R36,Tabla2[Monto total (RD$)])</f>
        <v>0</v>
      </c>
    </row>
    <row r="37" spans="1:32" ht="30" customHeight="1" x14ac:dyDescent="0.2">
      <c r="A37" s="321" t="s">
        <v>264</v>
      </c>
      <c r="B37" s="308" t="s">
        <v>265</v>
      </c>
      <c r="C37" s="321" t="s">
        <v>266</v>
      </c>
      <c r="D37" s="308" t="s">
        <v>1025</v>
      </c>
      <c r="E37" s="383">
        <v>0.65</v>
      </c>
      <c r="F37" s="383">
        <v>0.1</v>
      </c>
      <c r="G37" s="383">
        <v>0</v>
      </c>
      <c r="H37" s="383">
        <v>0.05</v>
      </c>
      <c r="I37" s="383">
        <v>0</v>
      </c>
      <c r="J37" s="383">
        <v>0.05</v>
      </c>
      <c r="K37" s="308" t="s">
        <v>267</v>
      </c>
      <c r="L37" s="308" t="s">
        <v>268</v>
      </c>
      <c r="M37" s="381">
        <v>1</v>
      </c>
      <c r="N37" s="381" t="s">
        <v>266</v>
      </c>
      <c r="O37" s="381" t="s">
        <v>268</v>
      </c>
      <c r="P37" s="381" t="s">
        <v>1097</v>
      </c>
      <c r="Q37" s="101">
        <v>1</v>
      </c>
      <c r="R37" s="10" t="s">
        <v>269</v>
      </c>
      <c r="S37" s="61"/>
      <c r="T37" s="61"/>
      <c r="U37" s="106"/>
      <c r="V37" s="61"/>
      <c r="W37" s="61"/>
      <c r="X37" s="61"/>
      <c r="Y37" s="61"/>
      <c r="Z37" s="61"/>
      <c r="AA37" s="61"/>
      <c r="AB37" s="61"/>
      <c r="AC37" s="61"/>
      <c r="AD37" s="61"/>
      <c r="AE37" s="61"/>
      <c r="AF37" s="57">
        <f>SUMIF(Tabla2[Tarea],'POA Eje 2'!R37,Tabla2[Monto total (RD$)])</f>
        <v>215500</v>
      </c>
    </row>
    <row r="38" spans="1:32" ht="30" customHeight="1" x14ac:dyDescent="0.2">
      <c r="A38" s="321"/>
      <c r="B38" s="308"/>
      <c r="C38" s="321"/>
      <c r="D38" s="308"/>
      <c r="E38" s="383"/>
      <c r="F38" s="383"/>
      <c r="G38" s="383"/>
      <c r="H38" s="383"/>
      <c r="I38" s="383"/>
      <c r="J38" s="383"/>
      <c r="K38" s="308"/>
      <c r="L38" s="308"/>
      <c r="M38" s="381"/>
      <c r="N38" s="381"/>
      <c r="O38" s="381"/>
      <c r="P38" s="381"/>
      <c r="Q38" s="101">
        <v>2</v>
      </c>
      <c r="R38" s="10" t="s">
        <v>270</v>
      </c>
      <c r="S38" s="61"/>
      <c r="T38" s="61"/>
      <c r="U38" s="61"/>
      <c r="V38" s="106"/>
      <c r="W38" s="106"/>
      <c r="X38" s="106"/>
      <c r="Y38" s="61"/>
      <c r="Z38" s="61"/>
      <c r="AA38" s="61"/>
      <c r="AB38" s="61"/>
      <c r="AC38" s="106"/>
      <c r="AD38" s="106"/>
      <c r="AE38" s="61"/>
      <c r="AF38" s="57">
        <f>SUMIF(Tabla2[Tarea],'POA Eje 2'!R38,Tabla2[Monto total (RD$)])</f>
        <v>2298820</v>
      </c>
    </row>
    <row r="39" spans="1:32" ht="30" customHeight="1" x14ac:dyDescent="0.2">
      <c r="A39" s="321"/>
      <c r="B39" s="308"/>
      <c r="C39" s="321"/>
      <c r="D39" s="308"/>
      <c r="E39" s="383"/>
      <c r="F39" s="383"/>
      <c r="G39" s="383"/>
      <c r="H39" s="383"/>
      <c r="I39" s="383"/>
      <c r="J39" s="383"/>
      <c r="K39" s="308"/>
      <c r="L39" s="308"/>
      <c r="M39" s="381"/>
      <c r="N39" s="381"/>
      <c r="O39" s="381"/>
      <c r="P39" s="381"/>
      <c r="Q39" s="101">
        <v>3</v>
      </c>
      <c r="R39" s="10" t="s">
        <v>1026</v>
      </c>
      <c r="S39" s="61"/>
      <c r="T39" s="61"/>
      <c r="U39" s="106"/>
      <c r="V39" s="61"/>
      <c r="W39" s="61"/>
      <c r="X39" s="61"/>
      <c r="Y39" s="61"/>
      <c r="Z39" s="106"/>
      <c r="AA39" s="61"/>
      <c r="AB39" s="61"/>
      <c r="AC39" s="61"/>
      <c r="AD39" s="61"/>
      <c r="AE39" s="106"/>
      <c r="AF39" s="57">
        <f>SUMIF(Tabla2[Tarea],'POA Eje 2'!R39,Tabla2[Monto total (RD$)])</f>
        <v>121600</v>
      </c>
    </row>
    <row r="40" spans="1:32" ht="46.15" customHeight="1" x14ac:dyDescent="0.2">
      <c r="A40" s="321"/>
      <c r="B40" s="308"/>
      <c r="C40" s="321" t="s">
        <v>271</v>
      </c>
      <c r="D40" s="397" t="s">
        <v>272</v>
      </c>
      <c r="E40" s="308">
        <v>1</v>
      </c>
      <c r="F40" s="308">
        <v>3</v>
      </c>
      <c r="G40" s="308">
        <v>0</v>
      </c>
      <c r="H40" s="308">
        <v>0</v>
      </c>
      <c r="I40" s="308">
        <v>2</v>
      </c>
      <c r="J40" s="308">
        <v>1</v>
      </c>
      <c r="K40" s="308" t="s">
        <v>273</v>
      </c>
      <c r="L40" s="308" t="s">
        <v>268</v>
      </c>
      <c r="M40" s="381">
        <v>1</v>
      </c>
      <c r="N40" s="381" t="s">
        <v>1751</v>
      </c>
      <c r="O40" s="308" t="s">
        <v>268</v>
      </c>
      <c r="P40" s="308" t="s">
        <v>1097</v>
      </c>
      <c r="Q40" s="101">
        <v>1</v>
      </c>
      <c r="R40" s="10" t="s">
        <v>1027</v>
      </c>
      <c r="S40" s="61"/>
      <c r="T40" s="61"/>
      <c r="U40" s="106"/>
      <c r="V40" s="61"/>
      <c r="W40" s="61"/>
      <c r="X40" s="106"/>
      <c r="Y40" s="61"/>
      <c r="Z40" s="61"/>
      <c r="AA40" s="106"/>
      <c r="AB40" s="61"/>
      <c r="AC40" s="106"/>
      <c r="AD40" s="61"/>
      <c r="AE40" s="61"/>
      <c r="AF40" s="57">
        <f>SUMIF(Tabla2[Tarea],'POA Eje 2'!R40,Tabla2[Monto total (RD$)])</f>
        <v>200000</v>
      </c>
    </row>
    <row r="41" spans="1:32" ht="46.15" customHeight="1" x14ac:dyDescent="0.2">
      <c r="A41" s="321"/>
      <c r="B41" s="308"/>
      <c r="C41" s="321"/>
      <c r="D41" s="397"/>
      <c r="E41" s="308"/>
      <c r="F41" s="308"/>
      <c r="G41" s="308"/>
      <c r="H41" s="308"/>
      <c r="I41" s="308"/>
      <c r="J41" s="308"/>
      <c r="K41" s="308"/>
      <c r="L41" s="308"/>
      <c r="M41" s="381"/>
      <c r="N41" s="381"/>
      <c r="O41" s="308"/>
      <c r="P41" s="308"/>
      <c r="Q41" s="101">
        <v>2</v>
      </c>
      <c r="R41" s="10" t="s">
        <v>274</v>
      </c>
      <c r="S41" s="61"/>
      <c r="T41" s="61"/>
      <c r="U41" s="61"/>
      <c r="V41" s="106"/>
      <c r="W41" s="61"/>
      <c r="X41" s="61"/>
      <c r="Y41" s="106"/>
      <c r="Z41" s="61"/>
      <c r="AA41" s="61"/>
      <c r="AB41" s="106"/>
      <c r="AC41" s="61"/>
      <c r="AD41" s="106"/>
      <c r="AE41" s="61"/>
      <c r="AF41" s="57">
        <f>SUMIF(Tabla2[Tarea],'POA Eje 2'!R41,Tabla2[Monto total (RD$)])</f>
        <v>0</v>
      </c>
    </row>
    <row r="42" spans="1:32" ht="52.9" customHeight="1" x14ac:dyDescent="0.2">
      <c r="A42" s="321"/>
      <c r="B42" s="308"/>
      <c r="C42" s="321" t="s">
        <v>275</v>
      </c>
      <c r="D42" s="398" t="s">
        <v>276</v>
      </c>
      <c r="E42" s="321">
        <v>80</v>
      </c>
      <c r="F42" s="321">
        <v>167</v>
      </c>
      <c r="G42" s="321">
        <v>0</v>
      </c>
      <c r="H42" s="321">
        <v>0</v>
      </c>
      <c r="I42" s="321">
        <v>167</v>
      </c>
      <c r="J42" s="321">
        <v>0</v>
      </c>
      <c r="K42" s="308" t="s">
        <v>277</v>
      </c>
      <c r="L42" s="308" t="s">
        <v>268</v>
      </c>
      <c r="M42" s="321">
        <v>1</v>
      </c>
      <c r="N42" s="321" t="s">
        <v>1752</v>
      </c>
      <c r="O42" s="308" t="s">
        <v>268</v>
      </c>
      <c r="P42" s="308" t="s">
        <v>1097</v>
      </c>
      <c r="Q42" s="61">
        <v>1</v>
      </c>
      <c r="R42" s="10" t="s">
        <v>278</v>
      </c>
      <c r="S42" s="61"/>
      <c r="T42" s="61"/>
      <c r="U42" s="106"/>
      <c r="V42" s="106"/>
      <c r="W42" s="106"/>
      <c r="X42" s="106"/>
      <c r="Y42" s="106"/>
      <c r="Z42" s="106"/>
      <c r="AA42" s="106"/>
      <c r="AB42" s="106" t="s">
        <v>1028</v>
      </c>
      <c r="AC42" s="106"/>
      <c r="AD42" s="61"/>
      <c r="AE42" s="61"/>
      <c r="AF42" s="57">
        <f>SUMIF(Tabla2[Tarea],'POA Eje 2'!R42,Tabla2[Monto total (RD$)])</f>
        <v>1090000</v>
      </c>
    </row>
    <row r="43" spans="1:32" ht="38.25" x14ac:dyDescent="0.2">
      <c r="A43" s="321"/>
      <c r="B43" s="308"/>
      <c r="C43" s="321"/>
      <c r="D43" s="398"/>
      <c r="E43" s="321"/>
      <c r="F43" s="321"/>
      <c r="G43" s="321"/>
      <c r="H43" s="321"/>
      <c r="I43" s="321"/>
      <c r="J43" s="321"/>
      <c r="K43" s="308"/>
      <c r="L43" s="308"/>
      <c r="M43" s="321"/>
      <c r="N43" s="321"/>
      <c r="O43" s="308"/>
      <c r="P43" s="308"/>
      <c r="Q43" s="61">
        <v>2</v>
      </c>
      <c r="R43" s="10" t="s">
        <v>279</v>
      </c>
      <c r="S43" s="61"/>
      <c r="T43" s="61"/>
      <c r="U43" s="61"/>
      <c r="V43" s="61"/>
      <c r="W43" s="61"/>
      <c r="X43" s="61"/>
      <c r="Y43" s="61"/>
      <c r="Z43" s="61"/>
      <c r="AA43" s="61"/>
      <c r="AB43" s="61"/>
      <c r="AC43" s="106"/>
      <c r="AD43" s="106"/>
      <c r="AE43" s="61"/>
      <c r="AF43" s="57">
        <f>SUMIF(Tabla2[Tarea],'POA Eje 2'!R43,Tabla2[Monto total (RD$)])</f>
        <v>0</v>
      </c>
    </row>
    <row r="44" spans="1:32" ht="57" customHeight="1" x14ac:dyDescent="0.2">
      <c r="A44" s="321"/>
      <c r="B44" s="308"/>
      <c r="C44" s="321" t="s">
        <v>280</v>
      </c>
      <c r="D44" s="308" t="s">
        <v>685</v>
      </c>
      <c r="E44" s="396" t="s">
        <v>686</v>
      </c>
      <c r="F44" s="396" t="s">
        <v>1029</v>
      </c>
      <c r="G44" s="396">
        <v>0</v>
      </c>
      <c r="H44" s="396">
        <v>0</v>
      </c>
      <c r="I44" s="396">
        <v>0</v>
      </c>
      <c r="J44" s="396" t="s">
        <v>1029</v>
      </c>
      <c r="K44" s="308" t="s">
        <v>281</v>
      </c>
      <c r="L44" s="308" t="s">
        <v>268</v>
      </c>
      <c r="M44" s="381">
        <v>1</v>
      </c>
      <c r="N44" s="381" t="s">
        <v>1753</v>
      </c>
      <c r="O44" s="308" t="s">
        <v>268</v>
      </c>
      <c r="P44" s="308" t="s">
        <v>1097</v>
      </c>
      <c r="Q44" s="101">
        <v>1</v>
      </c>
      <c r="R44" s="10" t="s">
        <v>1030</v>
      </c>
      <c r="S44" s="61"/>
      <c r="T44" s="106"/>
      <c r="U44" s="61"/>
      <c r="V44" s="61"/>
      <c r="W44" s="61"/>
      <c r="X44" s="61"/>
      <c r="Y44" s="61"/>
      <c r="Z44" s="61"/>
      <c r="AA44" s="61"/>
      <c r="AB44" s="61"/>
      <c r="AC44" s="61"/>
      <c r="AD44" s="61"/>
      <c r="AE44" s="61"/>
      <c r="AF44" s="57">
        <f>SUMIF(Tabla2[Tarea],'POA Eje 2'!R44,Tabla2[Monto total (RD$)])</f>
        <v>280000</v>
      </c>
    </row>
    <row r="45" spans="1:32" ht="59.45" customHeight="1" x14ac:dyDescent="0.2">
      <c r="A45" s="321"/>
      <c r="B45" s="308"/>
      <c r="C45" s="321"/>
      <c r="D45" s="308"/>
      <c r="E45" s="396"/>
      <c r="F45" s="396"/>
      <c r="G45" s="396"/>
      <c r="H45" s="396"/>
      <c r="I45" s="396"/>
      <c r="J45" s="396"/>
      <c r="K45" s="308"/>
      <c r="L45" s="308"/>
      <c r="M45" s="381"/>
      <c r="N45" s="381"/>
      <c r="O45" s="308"/>
      <c r="P45" s="308"/>
      <c r="Q45" s="101">
        <v>2</v>
      </c>
      <c r="R45" s="10" t="s">
        <v>282</v>
      </c>
      <c r="S45" s="61"/>
      <c r="T45" s="61"/>
      <c r="U45" s="106"/>
      <c r="V45" s="61"/>
      <c r="W45" s="61"/>
      <c r="X45" s="61"/>
      <c r="Y45" s="61"/>
      <c r="Z45" s="61"/>
      <c r="AA45" s="61"/>
      <c r="AB45" s="61"/>
      <c r="AC45" s="61"/>
      <c r="AD45" s="61"/>
      <c r="AE45" s="61"/>
      <c r="AF45" s="57">
        <f>SUMIF(Tabla2[Tarea],'POA Eje 2'!R45,Tabla2[Monto total (RD$)])</f>
        <v>252000</v>
      </c>
    </row>
    <row r="46" spans="1:32" ht="46.15" customHeight="1" x14ac:dyDescent="0.2">
      <c r="A46" s="321"/>
      <c r="B46" s="308"/>
      <c r="C46" s="321"/>
      <c r="D46" s="308"/>
      <c r="E46" s="396"/>
      <c r="F46" s="396"/>
      <c r="G46" s="396"/>
      <c r="H46" s="396"/>
      <c r="I46" s="396"/>
      <c r="J46" s="396"/>
      <c r="K46" s="308"/>
      <c r="L46" s="308"/>
      <c r="M46" s="381"/>
      <c r="N46" s="381"/>
      <c r="O46" s="308"/>
      <c r="P46" s="308"/>
      <c r="Q46" s="101">
        <v>3</v>
      </c>
      <c r="R46" s="10" t="s">
        <v>283</v>
      </c>
      <c r="S46" s="61"/>
      <c r="T46" s="61"/>
      <c r="U46" s="106"/>
      <c r="V46" s="106"/>
      <c r="W46" s="61"/>
      <c r="X46" s="61"/>
      <c r="Y46" s="61"/>
      <c r="Z46" s="61"/>
      <c r="AA46" s="61"/>
      <c r="AB46" s="61"/>
      <c r="AC46" s="61"/>
      <c r="AD46" s="61"/>
      <c r="AE46" s="61"/>
      <c r="AF46" s="57">
        <f>SUMIF(Tabla2[Tarea],'POA Eje 2'!R46,Tabla2[Monto total (RD$)])</f>
        <v>14000</v>
      </c>
    </row>
    <row r="47" spans="1:32" ht="25.5" x14ac:dyDescent="0.2">
      <c r="A47" s="321"/>
      <c r="B47" s="308"/>
      <c r="C47" s="321"/>
      <c r="D47" s="308"/>
      <c r="E47" s="396"/>
      <c r="F47" s="396"/>
      <c r="G47" s="396"/>
      <c r="H47" s="396"/>
      <c r="I47" s="396"/>
      <c r="J47" s="396"/>
      <c r="K47" s="308"/>
      <c r="L47" s="308"/>
      <c r="M47" s="381"/>
      <c r="N47" s="381"/>
      <c r="O47" s="308"/>
      <c r="P47" s="308"/>
      <c r="Q47" s="101">
        <v>4</v>
      </c>
      <c r="R47" s="10" t="s">
        <v>284</v>
      </c>
      <c r="S47" s="61"/>
      <c r="T47" s="61"/>
      <c r="U47" s="61"/>
      <c r="V47" s="106"/>
      <c r="W47" s="106"/>
      <c r="X47" s="61"/>
      <c r="Y47" s="61"/>
      <c r="Z47" s="61"/>
      <c r="AA47" s="61"/>
      <c r="AB47" s="61"/>
      <c r="AC47" s="61"/>
      <c r="AD47" s="61"/>
      <c r="AE47" s="61"/>
      <c r="AF47" s="57">
        <f>SUMIF(Tabla2[Tarea],'POA Eje 2'!R47,Tabla2[Monto total (RD$)])</f>
        <v>1275</v>
      </c>
    </row>
    <row r="48" spans="1:32" ht="25.5" x14ac:dyDescent="0.2">
      <c r="A48" s="321"/>
      <c r="B48" s="308"/>
      <c r="C48" s="321"/>
      <c r="D48" s="308"/>
      <c r="E48" s="396"/>
      <c r="F48" s="396"/>
      <c r="G48" s="396"/>
      <c r="H48" s="396"/>
      <c r="I48" s="396"/>
      <c r="J48" s="396"/>
      <c r="K48" s="308"/>
      <c r="L48" s="308"/>
      <c r="M48" s="381"/>
      <c r="N48" s="381"/>
      <c r="O48" s="308"/>
      <c r="P48" s="308"/>
      <c r="Q48" s="101">
        <v>5</v>
      </c>
      <c r="R48" s="10" t="s">
        <v>285</v>
      </c>
      <c r="S48" s="61"/>
      <c r="T48" s="61"/>
      <c r="U48" s="61"/>
      <c r="V48" s="61"/>
      <c r="W48" s="106"/>
      <c r="X48" s="106"/>
      <c r="Y48" s="106"/>
      <c r="Z48" s="106"/>
      <c r="AA48" s="61"/>
      <c r="AB48" s="61"/>
      <c r="AC48" s="61"/>
      <c r="AD48" s="61"/>
      <c r="AE48" s="61"/>
      <c r="AF48" s="57">
        <f>SUMIF(Tabla2[Tarea],'POA Eje 2'!R48,Tabla2[Monto total (RD$)])</f>
        <v>1719275</v>
      </c>
    </row>
    <row r="49" spans="1:32" ht="26.45" customHeight="1" x14ac:dyDescent="0.2">
      <c r="A49" s="321"/>
      <c r="B49" s="308" t="s">
        <v>286</v>
      </c>
      <c r="C49" s="321" t="s">
        <v>287</v>
      </c>
      <c r="D49" s="386" t="s">
        <v>288</v>
      </c>
      <c r="E49" s="308">
        <v>250</v>
      </c>
      <c r="F49" s="308">
        <v>200</v>
      </c>
      <c r="G49" s="308"/>
      <c r="H49" s="308">
        <v>200</v>
      </c>
      <c r="I49" s="308"/>
      <c r="J49" s="308"/>
      <c r="K49" s="381" t="s">
        <v>289</v>
      </c>
      <c r="L49" s="308" t="s">
        <v>290</v>
      </c>
      <c r="M49" s="400">
        <v>1</v>
      </c>
      <c r="N49" s="381" t="s">
        <v>1754</v>
      </c>
      <c r="O49" s="308" t="s">
        <v>290</v>
      </c>
      <c r="P49" s="378" t="s">
        <v>1098</v>
      </c>
      <c r="Q49" s="130">
        <v>1</v>
      </c>
      <c r="R49" s="131" t="s">
        <v>292</v>
      </c>
      <c r="S49" s="33" t="s">
        <v>1031</v>
      </c>
      <c r="T49" s="136"/>
      <c r="U49" s="136"/>
      <c r="V49" s="130"/>
      <c r="W49" s="130"/>
      <c r="X49" s="130"/>
      <c r="Y49" s="130"/>
      <c r="Z49" s="130"/>
      <c r="AA49" s="130"/>
      <c r="AB49" s="130"/>
      <c r="AC49" s="130"/>
      <c r="AD49" s="130"/>
      <c r="AE49" s="130"/>
      <c r="AF49" s="135">
        <f>SUMIF(Tabla2[Tarea],'POA Eje 2'!R49,Tabla2[Monto total (RD$)])</f>
        <v>0</v>
      </c>
    </row>
    <row r="50" spans="1:32" ht="25.5" x14ac:dyDescent="0.2">
      <c r="A50" s="321"/>
      <c r="B50" s="308"/>
      <c r="C50" s="321"/>
      <c r="D50" s="386"/>
      <c r="E50" s="308"/>
      <c r="F50" s="308"/>
      <c r="G50" s="308"/>
      <c r="H50" s="308"/>
      <c r="I50" s="308"/>
      <c r="J50" s="308"/>
      <c r="K50" s="381"/>
      <c r="L50" s="308"/>
      <c r="M50" s="400"/>
      <c r="N50" s="381"/>
      <c r="O50" s="308"/>
      <c r="P50" s="380"/>
      <c r="Q50" s="130">
        <v>2</v>
      </c>
      <c r="R50" s="131" t="s">
        <v>291</v>
      </c>
      <c r="S50" s="33" t="s">
        <v>1032</v>
      </c>
      <c r="T50" s="136"/>
      <c r="U50" s="136"/>
      <c r="V50" s="130"/>
      <c r="W50" s="130"/>
      <c r="X50" s="130"/>
      <c r="Y50" s="130"/>
      <c r="Z50" s="130"/>
      <c r="AA50" s="130"/>
      <c r="AB50" s="130"/>
      <c r="AC50" s="130"/>
      <c r="AD50" s="130"/>
      <c r="AE50" s="130"/>
      <c r="AF50" s="135">
        <f>SUMIF(Tabla2[Tarea],'POA Eje 2'!R50,Tabla2[Monto total (RD$)])</f>
        <v>0</v>
      </c>
    </row>
    <row r="51" spans="1:32" ht="153" x14ac:dyDescent="0.2">
      <c r="A51" s="321"/>
      <c r="B51" s="308"/>
      <c r="C51" s="321"/>
      <c r="D51" s="386"/>
      <c r="E51" s="308"/>
      <c r="F51" s="308"/>
      <c r="G51" s="308"/>
      <c r="H51" s="308"/>
      <c r="I51" s="308"/>
      <c r="J51" s="308"/>
      <c r="K51" s="381"/>
      <c r="L51" s="308"/>
      <c r="M51" s="400"/>
      <c r="N51" s="381"/>
      <c r="O51" s="308"/>
      <c r="P51" s="380"/>
      <c r="Q51" s="130">
        <v>3</v>
      </c>
      <c r="R51" s="131" t="s">
        <v>1033</v>
      </c>
      <c r="S51" s="33" t="s">
        <v>1034</v>
      </c>
      <c r="T51" s="130"/>
      <c r="U51" s="136"/>
      <c r="V51" s="136"/>
      <c r="W51" s="136"/>
      <c r="X51" s="136"/>
      <c r="Y51" s="136"/>
      <c r="Z51" s="130"/>
      <c r="AA51" s="130"/>
      <c r="AB51" s="130"/>
      <c r="AC51" s="130"/>
      <c r="AD51" s="130"/>
      <c r="AE51" s="130"/>
      <c r="AF51" s="135"/>
    </row>
    <row r="52" spans="1:32" ht="76.5" x14ac:dyDescent="0.2">
      <c r="A52" s="321"/>
      <c r="B52" s="308"/>
      <c r="C52" s="321"/>
      <c r="D52" s="386"/>
      <c r="E52" s="308"/>
      <c r="F52" s="308"/>
      <c r="G52" s="308"/>
      <c r="H52" s="308"/>
      <c r="I52" s="308"/>
      <c r="J52" s="308"/>
      <c r="K52" s="381"/>
      <c r="L52" s="308"/>
      <c r="M52" s="400"/>
      <c r="N52" s="381"/>
      <c r="O52" s="308"/>
      <c r="P52" s="380"/>
      <c r="Q52" s="130">
        <v>4</v>
      </c>
      <c r="R52" s="131" t="s">
        <v>1102</v>
      </c>
      <c r="S52" s="33" t="s">
        <v>1035</v>
      </c>
      <c r="T52" s="130"/>
      <c r="U52" s="136"/>
      <c r="V52" s="136"/>
      <c r="W52" s="136"/>
      <c r="X52" s="136"/>
      <c r="Y52" s="136"/>
      <c r="Z52" s="130"/>
      <c r="AA52" s="130"/>
      <c r="AB52" s="130"/>
      <c r="AC52" s="130"/>
      <c r="AD52" s="130"/>
      <c r="AE52" s="130"/>
      <c r="AF52" s="135">
        <f>SUMIF(Tabla2[Tarea],'POA Eje 2'!R52,Tabla2[Monto total (RD$)])</f>
        <v>20000000</v>
      </c>
    </row>
    <row r="53" spans="1:32" ht="214.15" customHeight="1" x14ac:dyDescent="0.2">
      <c r="A53" s="321"/>
      <c r="B53" s="308"/>
      <c r="C53" s="321"/>
      <c r="D53" s="118" t="s">
        <v>1036</v>
      </c>
      <c r="E53" s="130" t="s">
        <v>180</v>
      </c>
      <c r="F53" s="33" t="s">
        <v>1037</v>
      </c>
      <c r="G53" s="130"/>
      <c r="H53" s="130"/>
      <c r="I53" s="33" t="s">
        <v>1037</v>
      </c>
      <c r="J53" s="130"/>
      <c r="K53" s="381" t="s">
        <v>289</v>
      </c>
      <c r="L53" s="308" t="s">
        <v>290</v>
      </c>
      <c r="M53" s="400"/>
      <c r="N53" s="381"/>
      <c r="O53" s="308"/>
      <c r="P53" s="380"/>
      <c r="Q53" s="130">
        <v>5</v>
      </c>
      <c r="R53" s="131" t="s">
        <v>293</v>
      </c>
      <c r="S53" s="33" t="s">
        <v>1038</v>
      </c>
      <c r="T53" s="130"/>
      <c r="U53" s="130"/>
      <c r="V53" s="130"/>
      <c r="W53" s="130"/>
      <c r="X53" s="130"/>
      <c r="Y53" s="136"/>
      <c r="Z53" s="136"/>
      <c r="AA53" s="130"/>
      <c r="AB53" s="130"/>
      <c r="AC53" s="130"/>
      <c r="AD53" s="130"/>
      <c r="AE53" s="130"/>
      <c r="AF53" s="135">
        <f>SUMIF(Tabla2[Tarea],'POA Eje 2'!R53,Tabla2[Monto total (RD$)])</f>
        <v>0</v>
      </c>
    </row>
    <row r="54" spans="1:32" ht="55.15" customHeight="1" x14ac:dyDescent="0.2">
      <c r="A54" s="321"/>
      <c r="B54" s="308"/>
      <c r="C54" s="321"/>
      <c r="D54" s="382" t="s">
        <v>1039</v>
      </c>
      <c r="E54" s="382">
        <v>330</v>
      </c>
      <c r="F54" s="382">
        <v>330</v>
      </c>
      <c r="G54" s="382">
        <v>165</v>
      </c>
      <c r="H54" s="382">
        <v>165</v>
      </c>
      <c r="I54" s="382">
        <v>0</v>
      </c>
      <c r="J54" s="382">
        <v>0</v>
      </c>
      <c r="K54" s="381"/>
      <c r="L54" s="308"/>
      <c r="M54" s="400"/>
      <c r="N54" s="381"/>
      <c r="O54" s="308"/>
      <c r="P54" s="380"/>
      <c r="Q54" s="130">
        <v>6</v>
      </c>
      <c r="R54" s="131" t="s">
        <v>1040</v>
      </c>
      <c r="S54" s="33" t="s">
        <v>1041</v>
      </c>
      <c r="T54" s="130"/>
      <c r="U54" s="136"/>
      <c r="V54" s="136"/>
      <c r="W54" s="136"/>
      <c r="X54" s="136"/>
      <c r="Y54" s="136"/>
      <c r="Z54" s="130"/>
      <c r="AA54" s="130"/>
      <c r="AB54" s="130"/>
      <c r="AC54" s="130"/>
      <c r="AD54" s="130"/>
      <c r="AE54" s="130"/>
      <c r="AF54" s="135">
        <f>SUMIF(Tabla2[Tarea],'POA Eje 2'!R54,Tabla2[Monto total (RD$)])</f>
        <v>0</v>
      </c>
    </row>
    <row r="55" spans="1:32" ht="25.5" x14ac:dyDescent="0.2">
      <c r="A55" s="321"/>
      <c r="B55" s="308"/>
      <c r="C55" s="321"/>
      <c r="D55" s="382"/>
      <c r="E55" s="382"/>
      <c r="F55" s="382"/>
      <c r="G55" s="382"/>
      <c r="H55" s="382"/>
      <c r="I55" s="382"/>
      <c r="J55" s="382"/>
      <c r="K55" s="381"/>
      <c r="L55" s="308"/>
      <c r="M55" s="400"/>
      <c r="N55" s="381"/>
      <c r="O55" s="308"/>
      <c r="P55" s="380"/>
      <c r="Q55" s="130">
        <v>7</v>
      </c>
      <c r="R55" s="131" t="s">
        <v>1042</v>
      </c>
      <c r="S55" s="33" t="s">
        <v>1031</v>
      </c>
      <c r="T55" s="130"/>
      <c r="U55" s="130"/>
      <c r="V55" s="130"/>
      <c r="W55" s="130"/>
      <c r="X55" s="136"/>
      <c r="Y55" s="136"/>
      <c r="Z55" s="130"/>
      <c r="AA55" s="130"/>
      <c r="AB55" s="130"/>
      <c r="AC55" s="130"/>
      <c r="AD55" s="130"/>
      <c r="AE55" s="130"/>
      <c r="AF55" s="135">
        <f>SUMIF(Tabla2[Tarea],'POA Eje 2'!R55,Tabla2[Monto total (RD$)])</f>
        <v>0</v>
      </c>
    </row>
    <row r="56" spans="1:32" ht="38.25" x14ac:dyDescent="0.2">
      <c r="A56" s="321"/>
      <c r="B56" s="308"/>
      <c r="C56" s="321"/>
      <c r="D56" s="382"/>
      <c r="E56" s="382"/>
      <c r="F56" s="382"/>
      <c r="G56" s="382"/>
      <c r="H56" s="382"/>
      <c r="I56" s="382"/>
      <c r="J56" s="382"/>
      <c r="K56" s="381"/>
      <c r="L56" s="308"/>
      <c r="M56" s="400"/>
      <c r="N56" s="381"/>
      <c r="O56" s="308"/>
      <c r="P56" s="380"/>
      <c r="Q56" s="130">
        <v>8</v>
      </c>
      <c r="R56" s="131" t="s">
        <v>1043</v>
      </c>
      <c r="S56" s="33" t="s">
        <v>1044</v>
      </c>
      <c r="T56" s="130"/>
      <c r="U56" s="130"/>
      <c r="V56" s="130"/>
      <c r="W56" s="130"/>
      <c r="X56" s="130"/>
      <c r="Y56" s="130"/>
      <c r="Z56" s="136"/>
      <c r="AA56" s="130"/>
      <c r="AB56" s="130"/>
      <c r="AC56" s="130"/>
      <c r="AD56" s="130"/>
      <c r="AE56" s="130"/>
      <c r="AF56" s="135">
        <f>SUMIF(Tabla2[Tarea],'POA Eje 2'!R56,Tabla2[Monto total (RD$)])</f>
        <v>0</v>
      </c>
    </row>
    <row r="57" spans="1:32" ht="33" customHeight="1" x14ac:dyDescent="0.2">
      <c r="A57" s="321"/>
      <c r="B57" s="308"/>
      <c r="C57" s="321"/>
      <c r="D57" s="382"/>
      <c r="E57" s="382"/>
      <c r="F57" s="382"/>
      <c r="G57" s="382"/>
      <c r="H57" s="382"/>
      <c r="I57" s="382"/>
      <c r="J57" s="382"/>
      <c r="K57" s="381"/>
      <c r="L57" s="308"/>
      <c r="M57" s="400"/>
      <c r="N57" s="381"/>
      <c r="O57" s="308"/>
      <c r="P57" s="380"/>
      <c r="Q57" s="130">
        <v>9</v>
      </c>
      <c r="R57" s="131" t="s">
        <v>294</v>
      </c>
      <c r="S57" s="33" t="s">
        <v>1045</v>
      </c>
      <c r="T57" s="130"/>
      <c r="U57" s="130"/>
      <c r="V57" s="130"/>
      <c r="W57" s="130"/>
      <c r="X57" s="130"/>
      <c r="Y57" s="130"/>
      <c r="Z57" s="130"/>
      <c r="AA57" s="136"/>
      <c r="AB57" s="136"/>
      <c r="AC57" s="130"/>
      <c r="AD57" s="130"/>
      <c r="AE57" s="130"/>
      <c r="AF57" s="135">
        <f>SUMIF(Tabla2[Tarea],'POA Eje 2'!R57,Tabla2[Monto total (RD$)])</f>
        <v>0</v>
      </c>
    </row>
    <row r="58" spans="1:32" ht="33" customHeight="1" x14ac:dyDescent="0.2">
      <c r="A58" s="321"/>
      <c r="B58" s="308"/>
      <c r="C58" s="321"/>
      <c r="D58" s="382"/>
      <c r="E58" s="382"/>
      <c r="F58" s="382"/>
      <c r="G58" s="382"/>
      <c r="H58" s="382"/>
      <c r="I58" s="382"/>
      <c r="J58" s="382"/>
      <c r="K58" s="381"/>
      <c r="L58" s="308"/>
      <c r="M58" s="400"/>
      <c r="N58" s="381"/>
      <c r="O58" s="308"/>
      <c r="P58" s="379"/>
      <c r="Q58" s="130">
        <v>10</v>
      </c>
      <c r="R58" s="131" t="s">
        <v>295</v>
      </c>
      <c r="S58" s="130" t="s">
        <v>1046</v>
      </c>
      <c r="T58" s="130"/>
      <c r="U58" s="130"/>
      <c r="V58" s="130"/>
      <c r="W58" s="130"/>
      <c r="X58" s="130"/>
      <c r="Y58" s="130"/>
      <c r="Z58" s="130"/>
      <c r="AA58" s="130"/>
      <c r="AB58" s="136"/>
      <c r="AC58" s="136"/>
      <c r="AD58" s="130"/>
      <c r="AE58" s="130"/>
      <c r="AF58" s="135">
        <f>SUMIF(Tabla2[Tarea],'POA Eje 2'!R58,Tabla2[Monto total (RD$)])</f>
        <v>0</v>
      </c>
    </row>
    <row r="59" spans="1:32" ht="91.15" customHeight="1" x14ac:dyDescent="0.2">
      <c r="A59" s="321"/>
      <c r="B59" s="308"/>
      <c r="C59" s="321" t="s">
        <v>296</v>
      </c>
      <c r="D59" s="132" t="s">
        <v>1047</v>
      </c>
      <c r="E59" s="130">
        <v>8</v>
      </c>
      <c r="F59" s="130">
        <v>8</v>
      </c>
      <c r="G59" s="130">
        <v>1</v>
      </c>
      <c r="H59" s="130">
        <v>1</v>
      </c>
      <c r="I59" s="130">
        <v>8</v>
      </c>
      <c r="J59" s="130">
        <v>8</v>
      </c>
      <c r="K59" s="308" t="s">
        <v>299</v>
      </c>
      <c r="L59" s="308" t="s">
        <v>297</v>
      </c>
      <c r="M59" s="33">
        <v>1</v>
      </c>
      <c r="N59" s="33" t="s">
        <v>1755</v>
      </c>
      <c r="O59" s="33" t="s">
        <v>297</v>
      </c>
      <c r="P59" s="33" t="s">
        <v>1097</v>
      </c>
      <c r="Q59" s="130">
        <v>1</v>
      </c>
      <c r="R59" s="10" t="s">
        <v>1048</v>
      </c>
      <c r="S59" s="33" t="s">
        <v>1049</v>
      </c>
      <c r="T59" s="99"/>
      <c r="U59" s="136"/>
      <c r="V59" s="136"/>
      <c r="W59" s="130"/>
      <c r="X59" s="130"/>
      <c r="Y59" s="130"/>
      <c r="Z59" s="130"/>
      <c r="AA59" s="130"/>
      <c r="AB59" s="130"/>
      <c r="AC59" s="130"/>
      <c r="AD59" s="130"/>
      <c r="AE59" s="130"/>
      <c r="AF59" s="135">
        <f>SUMIF(Tabla2[Tarea],'POA Eje 2'!R59,Tabla2[Monto total (RD$)])</f>
        <v>600000</v>
      </c>
    </row>
    <row r="60" spans="1:32" ht="91.15" customHeight="1" x14ac:dyDescent="0.2">
      <c r="A60" s="321"/>
      <c r="B60" s="308"/>
      <c r="C60" s="321"/>
      <c r="D60" s="132" t="s">
        <v>298</v>
      </c>
      <c r="E60" s="130">
        <v>8</v>
      </c>
      <c r="F60" s="130">
        <v>8</v>
      </c>
      <c r="G60" s="130">
        <v>8</v>
      </c>
      <c r="H60" s="130">
        <v>8</v>
      </c>
      <c r="I60" s="130">
        <v>8</v>
      </c>
      <c r="J60" s="130">
        <v>8</v>
      </c>
      <c r="K60" s="308"/>
      <c r="L60" s="308"/>
      <c r="M60" s="33">
        <v>2</v>
      </c>
      <c r="N60" s="33" t="s">
        <v>1756</v>
      </c>
      <c r="O60" s="33" t="s">
        <v>297</v>
      </c>
      <c r="P60" s="33" t="s">
        <v>1097</v>
      </c>
      <c r="Q60" s="130">
        <v>2</v>
      </c>
      <c r="R60" s="10" t="s">
        <v>1050</v>
      </c>
      <c r="S60" s="33" t="s">
        <v>1049</v>
      </c>
      <c r="T60" s="99"/>
      <c r="U60" s="136"/>
      <c r="V60" s="136"/>
      <c r="W60" s="130"/>
      <c r="X60" s="130"/>
      <c r="Y60" s="130"/>
      <c r="Z60" s="130"/>
      <c r="AA60" s="130"/>
      <c r="AB60" s="130"/>
      <c r="AC60" s="130"/>
      <c r="AD60" s="130"/>
      <c r="AE60" s="130"/>
      <c r="AF60" s="135">
        <f>SUMIF(Tabla2[Tarea],'POA Eje 2'!R60,Tabla2[Monto total (RD$)])</f>
        <v>110000</v>
      </c>
    </row>
    <row r="61" spans="1:32" ht="139.9" customHeight="1" x14ac:dyDescent="0.2">
      <c r="A61" s="321"/>
      <c r="B61" s="308"/>
      <c r="C61" s="321"/>
      <c r="D61" s="132" t="s">
        <v>1114</v>
      </c>
      <c r="E61" s="139">
        <v>0</v>
      </c>
      <c r="F61" s="139">
        <v>0.8</v>
      </c>
      <c r="G61" s="139">
        <v>0</v>
      </c>
      <c r="H61" s="139">
        <v>0</v>
      </c>
      <c r="I61" s="139">
        <v>0</v>
      </c>
      <c r="J61" s="139">
        <v>0.8</v>
      </c>
      <c r="K61" s="33" t="s">
        <v>1113</v>
      </c>
      <c r="L61" s="33" t="s">
        <v>297</v>
      </c>
      <c r="M61" s="33"/>
      <c r="N61" s="33" t="s">
        <v>1757</v>
      </c>
      <c r="O61" s="33" t="s">
        <v>297</v>
      </c>
      <c r="P61" s="33" t="s">
        <v>1097</v>
      </c>
      <c r="Q61" s="130">
        <v>3</v>
      </c>
      <c r="R61" s="132" t="s">
        <v>1550</v>
      </c>
      <c r="S61" s="33" t="s">
        <v>1115</v>
      </c>
      <c r="T61" s="99"/>
      <c r="U61" s="136"/>
      <c r="V61" s="130"/>
      <c r="W61" s="130"/>
      <c r="X61" s="130"/>
      <c r="Y61" s="130"/>
      <c r="Z61" s="130"/>
      <c r="AA61" s="130"/>
      <c r="AB61" s="130"/>
      <c r="AC61" s="130"/>
      <c r="AD61" s="130"/>
      <c r="AE61" s="130"/>
      <c r="AF61" s="135">
        <f>SUMIF(Tabla2[Tarea],'POA Eje 2'!R61,Tabla2[Monto total (RD$)])</f>
        <v>3453300</v>
      </c>
    </row>
    <row r="62" spans="1:32" ht="93.6" customHeight="1" x14ac:dyDescent="0.2">
      <c r="A62" s="321"/>
      <c r="B62" s="308"/>
      <c r="C62" s="321"/>
      <c r="D62" s="131" t="s">
        <v>1051</v>
      </c>
      <c r="E62" s="104">
        <v>1668</v>
      </c>
      <c r="F62" s="104">
        <v>2500</v>
      </c>
      <c r="G62" s="104">
        <v>200</v>
      </c>
      <c r="H62" s="104">
        <v>766</v>
      </c>
      <c r="I62" s="104">
        <v>767</v>
      </c>
      <c r="J62" s="104">
        <v>767</v>
      </c>
      <c r="K62" s="132" t="s">
        <v>1052</v>
      </c>
      <c r="L62" s="33" t="s">
        <v>297</v>
      </c>
      <c r="M62" s="308">
        <v>1</v>
      </c>
      <c r="N62" s="308" t="s">
        <v>1758</v>
      </c>
      <c r="O62" s="308" t="s">
        <v>1053</v>
      </c>
      <c r="P62" s="309" t="s">
        <v>1097</v>
      </c>
      <c r="Q62" s="130">
        <v>1</v>
      </c>
      <c r="R62" s="10" t="s">
        <v>1054</v>
      </c>
      <c r="S62" s="132" t="s">
        <v>1053</v>
      </c>
      <c r="T62" s="99"/>
      <c r="U62" s="136"/>
      <c r="V62" s="136"/>
      <c r="W62" s="136"/>
      <c r="X62" s="130"/>
      <c r="Y62" s="130"/>
      <c r="Z62" s="130"/>
      <c r="AA62" s="130"/>
      <c r="AB62" s="130"/>
      <c r="AC62" s="130"/>
      <c r="AD62" s="130"/>
      <c r="AE62" s="130"/>
      <c r="AF62" s="135">
        <f>SUMIF(Tabla2[Tarea],'POA Eje 2'!R62,Tabla2[Monto total (RD$)])</f>
        <v>0</v>
      </c>
    </row>
    <row r="63" spans="1:32" ht="76.5" x14ac:dyDescent="0.2">
      <c r="A63" s="321"/>
      <c r="B63" s="308"/>
      <c r="C63" s="321"/>
      <c r="D63" s="308" t="s">
        <v>1055</v>
      </c>
      <c r="E63" s="400">
        <v>97</v>
      </c>
      <c r="F63" s="400">
        <v>128</v>
      </c>
      <c r="G63" s="400">
        <v>0</v>
      </c>
      <c r="H63" s="400">
        <v>64</v>
      </c>
      <c r="I63" s="400">
        <v>0</v>
      </c>
      <c r="J63" s="400">
        <v>64</v>
      </c>
      <c r="K63" s="384" t="s">
        <v>1056</v>
      </c>
      <c r="L63" s="384" t="s">
        <v>297</v>
      </c>
      <c r="M63" s="308"/>
      <c r="N63" s="308"/>
      <c r="O63" s="308"/>
      <c r="P63" s="310"/>
      <c r="Q63" s="130">
        <v>2</v>
      </c>
      <c r="R63" s="133" t="s">
        <v>1057</v>
      </c>
      <c r="S63" s="33" t="s">
        <v>1049</v>
      </c>
      <c r="T63" s="99"/>
      <c r="U63" s="136"/>
      <c r="V63" s="136"/>
      <c r="W63" s="136"/>
      <c r="X63" s="130"/>
      <c r="Y63" s="130"/>
      <c r="Z63" s="130"/>
      <c r="AA63" s="130"/>
      <c r="AB63" s="130"/>
      <c r="AC63" s="130"/>
      <c r="AD63" s="130"/>
      <c r="AE63" s="130"/>
      <c r="AF63" s="135">
        <f>SUMIF(Tabla2[Tarea],'POA Eje 2'!R63,Tabla2[Monto total (RD$)])</f>
        <v>30000</v>
      </c>
    </row>
    <row r="64" spans="1:32" ht="51" x14ac:dyDescent="0.2">
      <c r="A64" s="321"/>
      <c r="B64" s="308"/>
      <c r="C64" s="321"/>
      <c r="D64" s="308"/>
      <c r="E64" s="400"/>
      <c r="F64" s="400"/>
      <c r="G64" s="400"/>
      <c r="H64" s="400"/>
      <c r="I64" s="400"/>
      <c r="J64" s="400"/>
      <c r="K64" s="384"/>
      <c r="L64" s="384"/>
      <c r="M64" s="308"/>
      <c r="N64" s="308"/>
      <c r="O64" s="308"/>
      <c r="P64" s="311"/>
      <c r="Q64" s="130">
        <v>3</v>
      </c>
      <c r="R64" s="133" t="s">
        <v>301</v>
      </c>
      <c r="S64" s="33"/>
      <c r="T64" s="33"/>
      <c r="U64" s="130"/>
      <c r="V64" s="130"/>
      <c r="W64" s="136"/>
      <c r="X64" s="136"/>
      <c r="Y64" s="136"/>
      <c r="Z64" s="136"/>
      <c r="AA64" s="130"/>
      <c r="AB64" s="130"/>
      <c r="AC64" s="130"/>
      <c r="AD64" s="130"/>
      <c r="AE64" s="130"/>
      <c r="AF64" s="135">
        <f>SUMIF(Tabla2[Tarea],'POA Eje 2'!R64,Tabla2[Monto total (RD$)])</f>
        <v>0</v>
      </c>
    </row>
    <row r="65" spans="1:32" ht="63.75" x14ac:dyDescent="0.2">
      <c r="A65" s="321"/>
      <c r="B65" s="308"/>
      <c r="C65" s="321"/>
      <c r="D65" s="131" t="s">
        <v>1058</v>
      </c>
      <c r="E65" s="130">
        <v>61</v>
      </c>
      <c r="F65" s="130">
        <v>70</v>
      </c>
      <c r="G65" s="130">
        <v>0</v>
      </c>
      <c r="H65" s="130">
        <v>35</v>
      </c>
      <c r="I65" s="130">
        <v>0</v>
      </c>
      <c r="J65" s="134">
        <v>35</v>
      </c>
      <c r="K65" s="33" t="s">
        <v>1056</v>
      </c>
      <c r="L65" s="33" t="s">
        <v>297</v>
      </c>
      <c r="M65" s="308">
        <v>1</v>
      </c>
      <c r="N65" s="308" t="s">
        <v>1759</v>
      </c>
      <c r="O65" s="309" t="s">
        <v>297</v>
      </c>
      <c r="P65" s="309" t="s">
        <v>1097</v>
      </c>
      <c r="Q65" s="130">
        <v>1</v>
      </c>
      <c r="R65" s="137" t="s">
        <v>1103</v>
      </c>
      <c r="S65" s="33" t="s">
        <v>1049</v>
      </c>
      <c r="T65" s="33"/>
      <c r="U65" s="130"/>
      <c r="V65" s="130"/>
      <c r="W65" s="136"/>
      <c r="X65" s="136"/>
      <c r="Y65" s="136"/>
      <c r="Z65" s="136"/>
      <c r="AA65" s="130"/>
      <c r="AB65" s="130"/>
      <c r="AC65" s="130"/>
      <c r="AD65" s="130"/>
      <c r="AE65" s="130"/>
      <c r="AF65" s="135">
        <f>SUMIF(Tabla2[Tarea],'POA Eje 2'!R65,Tabla2[Monto total (RD$)])</f>
        <v>0</v>
      </c>
    </row>
    <row r="66" spans="1:32" ht="76.5" x14ac:dyDescent="0.2">
      <c r="A66" s="321"/>
      <c r="B66" s="308"/>
      <c r="C66" s="321"/>
      <c r="D66" s="131" t="s">
        <v>1059</v>
      </c>
      <c r="E66" s="135" t="s">
        <v>211</v>
      </c>
      <c r="F66" s="134">
        <v>2340</v>
      </c>
      <c r="G66" s="130">
        <v>0</v>
      </c>
      <c r="H66" s="134">
        <v>1170</v>
      </c>
      <c r="I66" s="130">
        <v>0</v>
      </c>
      <c r="J66" s="134">
        <v>1170</v>
      </c>
      <c r="K66" s="132" t="s">
        <v>300</v>
      </c>
      <c r="L66" s="33" t="s">
        <v>297</v>
      </c>
      <c r="M66" s="308"/>
      <c r="N66" s="308"/>
      <c r="O66" s="311"/>
      <c r="P66" s="311"/>
      <c r="Q66" s="130">
        <v>2</v>
      </c>
      <c r="R66" s="102" t="s">
        <v>1060</v>
      </c>
      <c r="S66" s="33" t="s">
        <v>1049</v>
      </c>
      <c r="T66" s="33"/>
      <c r="U66" s="130"/>
      <c r="V66" s="130"/>
      <c r="W66" s="130"/>
      <c r="X66" s="130"/>
      <c r="Y66" s="136"/>
      <c r="Z66" s="136"/>
      <c r="AA66" s="136"/>
      <c r="AB66" s="130"/>
      <c r="AC66" s="130"/>
      <c r="AD66" s="130"/>
      <c r="AE66" s="130"/>
      <c r="AF66" s="135">
        <f>SUMIF(Tabla2[Tarea],'POA Eje 2'!R66,Tabla2[Monto total (RD$)])</f>
        <v>0</v>
      </c>
    </row>
    <row r="67" spans="1:32" ht="47.45" customHeight="1" x14ac:dyDescent="0.2">
      <c r="A67" s="321"/>
      <c r="B67" s="308"/>
      <c r="C67" s="321"/>
      <c r="D67" s="397" t="s">
        <v>1061</v>
      </c>
      <c r="E67" s="401" t="s">
        <v>211</v>
      </c>
      <c r="F67" s="383">
        <v>0.2</v>
      </c>
      <c r="G67" s="399">
        <v>0</v>
      </c>
      <c r="H67" s="399">
        <v>0</v>
      </c>
      <c r="I67" s="399">
        <v>0.15</v>
      </c>
      <c r="J67" s="399">
        <v>0.05</v>
      </c>
      <c r="K67" s="308" t="s">
        <v>1062</v>
      </c>
      <c r="L67" s="308" t="s">
        <v>297</v>
      </c>
      <c r="M67" s="308">
        <v>1</v>
      </c>
      <c r="N67" s="308" t="s">
        <v>1760</v>
      </c>
      <c r="O67" s="308" t="s">
        <v>297</v>
      </c>
      <c r="P67" s="308" t="s">
        <v>1097</v>
      </c>
      <c r="Q67" s="130">
        <v>1</v>
      </c>
      <c r="R67" s="10" t="s">
        <v>1063</v>
      </c>
      <c r="S67" s="33" t="s">
        <v>1049</v>
      </c>
      <c r="T67" s="33"/>
      <c r="U67" s="130"/>
      <c r="V67" s="130"/>
      <c r="W67" s="130"/>
      <c r="X67" s="130"/>
      <c r="Y67" s="130"/>
      <c r="Z67" s="130"/>
      <c r="AA67" s="130"/>
      <c r="AB67" s="136"/>
      <c r="AC67" s="130"/>
      <c r="AD67" s="130"/>
      <c r="AE67" s="130"/>
      <c r="AF67" s="135">
        <f>SUMIF(Tabla2[Tarea],'POA Eje 2'!R67,Tabla2[Monto total (RD$)])</f>
        <v>0</v>
      </c>
    </row>
    <row r="68" spans="1:32" ht="47.45" customHeight="1" x14ac:dyDescent="0.2">
      <c r="A68" s="321"/>
      <c r="B68" s="308"/>
      <c r="C68" s="321"/>
      <c r="D68" s="397"/>
      <c r="E68" s="401"/>
      <c r="F68" s="383"/>
      <c r="G68" s="399"/>
      <c r="H68" s="399"/>
      <c r="I68" s="399"/>
      <c r="J68" s="399"/>
      <c r="K68" s="308"/>
      <c r="L68" s="308"/>
      <c r="M68" s="308"/>
      <c r="N68" s="308"/>
      <c r="O68" s="308"/>
      <c r="P68" s="308"/>
      <c r="Q68" s="130">
        <f t="shared" ref="Q68" si="0">+Q67+1</f>
        <v>2</v>
      </c>
      <c r="R68" s="131" t="s">
        <v>1064</v>
      </c>
      <c r="S68" s="33" t="s">
        <v>1049</v>
      </c>
      <c r="T68" s="33"/>
      <c r="U68" s="130"/>
      <c r="V68" s="130"/>
      <c r="W68" s="130"/>
      <c r="X68" s="130"/>
      <c r="Y68" s="130"/>
      <c r="Z68" s="130"/>
      <c r="AA68" s="130"/>
      <c r="AB68" s="136"/>
      <c r="AC68" s="136"/>
      <c r="AD68" s="136"/>
      <c r="AE68" s="136"/>
      <c r="AF68" s="135">
        <f>SUMIF(Tabla2[Tarea],'POA Eje 2'!R68,Tabla2[Monto total (RD$)])</f>
        <v>620000</v>
      </c>
    </row>
    <row r="69" spans="1:32" x14ac:dyDescent="0.2">
      <c r="AF69" s="216">
        <f>SUM(AF9:AF68)</f>
        <v>53499470</v>
      </c>
    </row>
  </sheetData>
  <mergeCells count="228">
    <mergeCell ref="P67:P68"/>
    <mergeCell ref="P6:P8"/>
    <mergeCell ref="P37:P39"/>
    <mergeCell ref="P40:P41"/>
    <mergeCell ref="P42:P43"/>
    <mergeCell ref="P44:P48"/>
    <mergeCell ref="M19:M20"/>
    <mergeCell ref="N19:N20"/>
    <mergeCell ref="O19:O20"/>
    <mergeCell ref="P19:P20"/>
    <mergeCell ref="O37:O39"/>
    <mergeCell ref="N44:N48"/>
    <mergeCell ref="O44:O48"/>
    <mergeCell ref="M44:M48"/>
    <mergeCell ref="N40:N41"/>
    <mergeCell ref="N42:N43"/>
    <mergeCell ref="O40:O41"/>
    <mergeCell ref="O42:O43"/>
    <mergeCell ref="M40:M41"/>
    <mergeCell ref="M42:M43"/>
    <mergeCell ref="P62:P64"/>
    <mergeCell ref="P65:P66"/>
    <mergeCell ref="P49:P58"/>
    <mergeCell ref="M37:M39"/>
    <mergeCell ref="K67:K68"/>
    <mergeCell ref="N49:N58"/>
    <mergeCell ref="O49:O58"/>
    <mergeCell ref="L67:L68"/>
    <mergeCell ref="C59:C68"/>
    <mergeCell ref="D67:D68"/>
    <mergeCell ref="E67:E68"/>
    <mergeCell ref="F67:F68"/>
    <mergeCell ref="G67:G68"/>
    <mergeCell ref="H67:H68"/>
    <mergeCell ref="L49:L52"/>
    <mergeCell ref="K53:K58"/>
    <mergeCell ref="L53:L58"/>
    <mergeCell ref="M49:M58"/>
    <mergeCell ref="M65:M66"/>
    <mergeCell ref="N65:N66"/>
    <mergeCell ref="M67:M68"/>
    <mergeCell ref="N67:N68"/>
    <mergeCell ref="O67:O68"/>
    <mergeCell ref="O65:O66"/>
    <mergeCell ref="M62:M64"/>
    <mergeCell ref="N62:N64"/>
    <mergeCell ref="O62:O64"/>
    <mergeCell ref="J63:J64"/>
    <mergeCell ref="J67:J68"/>
    <mergeCell ref="D54:D58"/>
    <mergeCell ref="E54:E58"/>
    <mergeCell ref="F54:F58"/>
    <mergeCell ref="G54:G58"/>
    <mergeCell ref="H54:H58"/>
    <mergeCell ref="I54:I58"/>
    <mergeCell ref="J54:J58"/>
    <mergeCell ref="D63:D64"/>
    <mergeCell ref="E63:E64"/>
    <mergeCell ref="F63:F64"/>
    <mergeCell ref="G63:G64"/>
    <mergeCell ref="H63:H64"/>
    <mergeCell ref="I63:I64"/>
    <mergeCell ref="E40:E41"/>
    <mergeCell ref="F40:F41"/>
    <mergeCell ref="G40:G41"/>
    <mergeCell ref="H40:H41"/>
    <mergeCell ref="I40:I41"/>
    <mergeCell ref="B49:B68"/>
    <mergeCell ref="C49:C58"/>
    <mergeCell ref="D49:D52"/>
    <mergeCell ref="E49:E52"/>
    <mergeCell ref="F49:F52"/>
    <mergeCell ref="G49:G52"/>
    <mergeCell ref="H49:H52"/>
    <mergeCell ref="I49:I52"/>
    <mergeCell ref="E42:E43"/>
    <mergeCell ref="F42:F43"/>
    <mergeCell ref="G42:G43"/>
    <mergeCell ref="H42:H43"/>
    <mergeCell ref="D44:D48"/>
    <mergeCell ref="E44:E48"/>
    <mergeCell ref="F44:F48"/>
    <mergeCell ref="G44:G48"/>
    <mergeCell ref="H44:H48"/>
    <mergeCell ref="I67:I68"/>
    <mergeCell ref="A37:A68"/>
    <mergeCell ref="B37:B48"/>
    <mergeCell ref="C37:C39"/>
    <mergeCell ref="J40:J41"/>
    <mergeCell ref="K40:K41"/>
    <mergeCell ref="L40:L41"/>
    <mergeCell ref="C33:C35"/>
    <mergeCell ref="D33:D35"/>
    <mergeCell ref="E33:E35"/>
    <mergeCell ref="F33:F35"/>
    <mergeCell ref="G33:G35"/>
    <mergeCell ref="H33:H35"/>
    <mergeCell ref="K49:K52"/>
    <mergeCell ref="C44:C48"/>
    <mergeCell ref="I42:I43"/>
    <mergeCell ref="J42:J43"/>
    <mergeCell ref="K42:K43"/>
    <mergeCell ref="L42:L43"/>
    <mergeCell ref="I44:I48"/>
    <mergeCell ref="J44:J48"/>
    <mergeCell ref="C40:C41"/>
    <mergeCell ref="D40:D41"/>
    <mergeCell ref="C42:C43"/>
    <mergeCell ref="D42:D43"/>
    <mergeCell ref="O6:O8"/>
    <mergeCell ref="Q6:Q8"/>
    <mergeCell ref="A6:A8"/>
    <mergeCell ref="M5:N5"/>
    <mergeCell ref="Q5:R5"/>
    <mergeCell ref="A30:A36"/>
    <mergeCell ref="B30:B36"/>
    <mergeCell ref="C30:C32"/>
    <mergeCell ref="D30:D31"/>
    <mergeCell ref="E30:E31"/>
    <mergeCell ref="F30:F31"/>
    <mergeCell ref="G30:G31"/>
    <mergeCell ref="H30:H31"/>
    <mergeCell ref="I30:I31"/>
    <mergeCell ref="I33:I35"/>
    <mergeCell ref="J33:J35"/>
    <mergeCell ref="K33:K35"/>
    <mergeCell ref="L33:L35"/>
    <mergeCell ref="G23:G26"/>
    <mergeCell ref="H23:H26"/>
    <mergeCell ref="H7:H8"/>
    <mergeCell ref="E6:E8"/>
    <mergeCell ref="F6:F8"/>
    <mergeCell ref="G9:G13"/>
    <mergeCell ref="H9:H13"/>
    <mergeCell ref="I9:I13"/>
    <mergeCell ref="D14:D17"/>
    <mergeCell ref="E14:E17"/>
    <mergeCell ref="A1:AF1"/>
    <mergeCell ref="A2:AF2"/>
    <mergeCell ref="G5:J5"/>
    <mergeCell ref="T5:AE5"/>
    <mergeCell ref="T6:AE6"/>
    <mergeCell ref="AF6:AF8"/>
    <mergeCell ref="T7:V7"/>
    <mergeCell ref="W7:Y7"/>
    <mergeCell ref="Z7:AB7"/>
    <mergeCell ref="AC7:AE7"/>
    <mergeCell ref="G6:J6"/>
    <mergeCell ref="K6:K8"/>
    <mergeCell ref="L6:L8"/>
    <mergeCell ref="M6:M8"/>
    <mergeCell ref="R6:R8"/>
    <mergeCell ref="S6:S8"/>
    <mergeCell ref="N6:N8"/>
    <mergeCell ref="J9:J13"/>
    <mergeCell ref="G7:G8"/>
    <mergeCell ref="P16:P17"/>
    <mergeCell ref="P14:P15"/>
    <mergeCell ref="I7:I8"/>
    <mergeCell ref="J7:J8"/>
    <mergeCell ref="C18:C22"/>
    <mergeCell ref="J14:J17"/>
    <mergeCell ref="A3:AF3"/>
    <mergeCell ref="A4:AF4"/>
    <mergeCell ref="K9:K13"/>
    <mergeCell ref="L9:L13"/>
    <mergeCell ref="A9:A29"/>
    <mergeCell ref="B9:B26"/>
    <mergeCell ref="C9:C13"/>
    <mergeCell ref="D9:D13"/>
    <mergeCell ref="E9:E13"/>
    <mergeCell ref="F9:F13"/>
    <mergeCell ref="C14:C17"/>
    <mergeCell ref="C23:C26"/>
    <mergeCell ref="B27:B29"/>
    <mergeCell ref="B6:B8"/>
    <mergeCell ref="C6:C8"/>
    <mergeCell ref="D6:D8"/>
    <mergeCell ref="C27:C28"/>
    <mergeCell ref="L27:L29"/>
    <mergeCell ref="F14:F17"/>
    <mergeCell ref="G14:G17"/>
    <mergeCell ref="H14:H17"/>
    <mergeCell ref="I14:I17"/>
    <mergeCell ref="D18:D22"/>
    <mergeCell ref="E18:E22"/>
    <mergeCell ref="F18:F22"/>
    <mergeCell ref="G18:G22"/>
    <mergeCell ref="H18:H22"/>
    <mergeCell ref="I18:I22"/>
    <mergeCell ref="D23:D26"/>
    <mergeCell ref="E23:E26"/>
    <mergeCell ref="F23:F26"/>
    <mergeCell ref="D37:D39"/>
    <mergeCell ref="E37:E39"/>
    <mergeCell ref="F37:F39"/>
    <mergeCell ref="G37:G39"/>
    <mergeCell ref="H37:H39"/>
    <mergeCell ref="I37:I39"/>
    <mergeCell ref="I23:I26"/>
    <mergeCell ref="J37:J39"/>
    <mergeCell ref="K37:K39"/>
    <mergeCell ref="L37:L39"/>
    <mergeCell ref="N37:N39"/>
    <mergeCell ref="K59:K60"/>
    <mergeCell ref="L59:L60"/>
    <mergeCell ref="K63:K64"/>
    <mergeCell ref="L63:L64"/>
    <mergeCell ref="N16:N17"/>
    <mergeCell ref="J23:J26"/>
    <mergeCell ref="J18:J22"/>
    <mergeCell ref="J30:J31"/>
    <mergeCell ref="J49:J52"/>
    <mergeCell ref="O16:O17"/>
    <mergeCell ref="K14:K17"/>
    <mergeCell ref="K18:K22"/>
    <mergeCell ref="M14:M15"/>
    <mergeCell ref="N14:N15"/>
    <mergeCell ref="O14:O15"/>
    <mergeCell ref="L30:L31"/>
    <mergeCell ref="K44:K48"/>
    <mergeCell ref="L44:L48"/>
    <mergeCell ref="K23:K26"/>
    <mergeCell ref="L23:L26"/>
    <mergeCell ref="L14:L17"/>
    <mergeCell ref="L18:L22"/>
    <mergeCell ref="M16:M17"/>
    <mergeCell ref="K30:K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F430"/>
  <sheetViews>
    <sheetView zoomScale="80" zoomScaleNormal="80" workbookViewId="0">
      <selection activeCell="C9" sqref="C9:C18"/>
    </sheetView>
  </sheetViews>
  <sheetFormatPr defaultColWidth="13" defaultRowHeight="12.75" x14ac:dyDescent="0.2"/>
  <cols>
    <col min="1" max="1" width="15.75" style="17" customWidth="1"/>
    <col min="2" max="2" width="14.25" style="17" customWidth="1"/>
    <col min="3" max="3" width="21.25" style="17" customWidth="1"/>
    <col min="4" max="4" width="20.125" style="5" customWidth="1"/>
    <col min="5" max="5" width="9.75" style="17" customWidth="1"/>
    <col min="6" max="6" width="13.75" style="17" customWidth="1"/>
    <col min="7" max="7" width="5" style="17" customWidth="1"/>
    <col min="8" max="8" width="6" style="17" customWidth="1"/>
    <col min="9" max="9" width="6.25" style="17" customWidth="1"/>
    <col min="10" max="10" width="6" style="17" customWidth="1"/>
    <col min="11" max="11" width="19.75" style="17" customWidth="1"/>
    <col min="12" max="12" width="14.25" style="17" customWidth="1"/>
    <col min="13" max="13" width="4.5" style="17" customWidth="1"/>
    <col min="14" max="14" width="19.75" style="17" customWidth="1"/>
    <col min="15" max="16" width="18.125" style="17" customWidth="1"/>
    <col min="17" max="17" width="4.5" style="17" customWidth="1"/>
    <col min="18" max="18" width="35.75" style="5" customWidth="1"/>
    <col min="19" max="19" width="31.25" style="17" customWidth="1"/>
    <col min="20" max="20" width="3.25" style="17" customWidth="1"/>
    <col min="21" max="21" width="3.125" style="17" customWidth="1"/>
    <col min="22" max="22" width="2.25" style="17" customWidth="1"/>
    <col min="23" max="23" width="3.25" style="17" customWidth="1"/>
    <col min="24" max="24" width="4" style="17" customWidth="1"/>
    <col min="25" max="27" width="3" style="17" customWidth="1"/>
    <col min="28" max="29" width="3.875" style="17" customWidth="1"/>
    <col min="30" max="30" width="3.125" style="17" customWidth="1"/>
    <col min="31" max="31" width="4.125" style="17" customWidth="1"/>
    <col min="32" max="32" width="19.625" style="20" customWidth="1"/>
    <col min="33" max="16384" width="13" style="17"/>
  </cols>
  <sheetData>
    <row r="1" spans="1:32" x14ac:dyDescent="0.2">
      <c r="A1" s="332" t="s">
        <v>0</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row>
    <row r="2" spans="1:32" x14ac:dyDescent="0.2">
      <c r="A2" s="332" t="s">
        <v>1688</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row>
    <row r="3" spans="1:32" s="5" customFormat="1" x14ac:dyDescent="0.2">
      <c r="A3" s="322" t="s">
        <v>302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s="5" customFormat="1" x14ac:dyDescent="0.2">
      <c r="A4" s="322" t="s">
        <v>303</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row>
    <row r="5" spans="1:32" x14ac:dyDescent="0.2">
      <c r="A5" s="41">
        <v>1</v>
      </c>
      <c r="B5" s="41">
        <v>2</v>
      </c>
      <c r="C5" s="41">
        <v>3</v>
      </c>
      <c r="D5" s="41">
        <v>4</v>
      </c>
      <c r="E5" s="41">
        <v>5</v>
      </c>
      <c r="F5" s="41">
        <v>6</v>
      </c>
      <c r="G5" s="335">
        <v>7</v>
      </c>
      <c r="H5" s="336"/>
      <c r="I5" s="336"/>
      <c r="J5" s="337"/>
      <c r="K5" s="41">
        <v>8</v>
      </c>
      <c r="L5" s="41">
        <v>9</v>
      </c>
      <c r="M5" s="327">
        <v>10</v>
      </c>
      <c r="N5" s="328"/>
      <c r="O5" s="41">
        <v>11</v>
      </c>
      <c r="P5" s="42"/>
      <c r="Q5" s="327">
        <v>12</v>
      </c>
      <c r="R5" s="328"/>
      <c r="S5" s="41">
        <v>13</v>
      </c>
      <c r="T5" s="335">
        <v>14</v>
      </c>
      <c r="U5" s="336"/>
      <c r="V5" s="336"/>
      <c r="W5" s="336"/>
      <c r="X5" s="336"/>
      <c r="Y5" s="336"/>
      <c r="Z5" s="336"/>
      <c r="AA5" s="336"/>
      <c r="AB5" s="336"/>
      <c r="AC5" s="336"/>
      <c r="AD5" s="336"/>
      <c r="AE5" s="337"/>
      <c r="AF5" s="41">
        <v>15</v>
      </c>
    </row>
    <row r="6" spans="1:32" x14ac:dyDescent="0.2">
      <c r="A6" s="325" t="s">
        <v>136</v>
      </c>
      <c r="B6" s="325" t="s">
        <v>137</v>
      </c>
      <c r="C6" s="325" t="s">
        <v>138</v>
      </c>
      <c r="D6" s="325" t="s">
        <v>139</v>
      </c>
      <c r="E6" s="325" t="s">
        <v>798</v>
      </c>
      <c r="F6" s="325" t="s">
        <v>140</v>
      </c>
      <c r="G6" s="338" t="s">
        <v>304</v>
      </c>
      <c r="H6" s="339"/>
      <c r="I6" s="339"/>
      <c r="J6" s="340"/>
      <c r="K6" s="325" t="s">
        <v>142</v>
      </c>
      <c r="L6" s="325" t="s">
        <v>143</v>
      </c>
      <c r="M6" s="325" t="s">
        <v>144</v>
      </c>
      <c r="N6" s="325" t="s">
        <v>801</v>
      </c>
      <c r="O6" s="325" t="s">
        <v>803</v>
      </c>
      <c r="P6" s="325" t="s">
        <v>898</v>
      </c>
      <c r="Q6" s="325" t="s">
        <v>144</v>
      </c>
      <c r="R6" s="325" t="s">
        <v>802</v>
      </c>
      <c r="S6" s="325" t="s">
        <v>145</v>
      </c>
      <c r="T6" s="338" t="s">
        <v>146</v>
      </c>
      <c r="U6" s="339"/>
      <c r="V6" s="339"/>
      <c r="W6" s="339"/>
      <c r="X6" s="339"/>
      <c r="Y6" s="339"/>
      <c r="Z6" s="339"/>
      <c r="AA6" s="339"/>
      <c r="AB6" s="339"/>
      <c r="AC6" s="339"/>
      <c r="AD6" s="339"/>
      <c r="AE6" s="340"/>
      <c r="AF6" s="325" t="s">
        <v>799</v>
      </c>
    </row>
    <row r="7" spans="1:32" x14ac:dyDescent="0.2">
      <c r="A7" s="326"/>
      <c r="B7" s="326"/>
      <c r="C7" s="326"/>
      <c r="D7" s="326"/>
      <c r="E7" s="326"/>
      <c r="F7" s="326"/>
      <c r="G7" s="323" t="s">
        <v>147</v>
      </c>
      <c r="H7" s="323" t="s">
        <v>148</v>
      </c>
      <c r="I7" s="323" t="s">
        <v>149</v>
      </c>
      <c r="J7" s="323" t="s">
        <v>150</v>
      </c>
      <c r="K7" s="326"/>
      <c r="L7" s="326"/>
      <c r="M7" s="326"/>
      <c r="N7" s="326"/>
      <c r="O7" s="326"/>
      <c r="P7" s="326"/>
      <c r="Q7" s="326"/>
      <c r="R7" s="326"/>
      <c r="S7" s="326"/>
      <c r="T7" s="341" t="s">
        <v>147</v>
      </c>
      <c r="U7" s="342"/>
      <c r="V7" s="343"/>
      <c r="W7" s="341" t="s">
        <v>148</v>
      </c>
      <c r="X7" s="342"/>
      <c r="Y7" s="343"/>
      <c r="Z7" s="341" t="s">
        <v>149</v>
      </c>
      <c r="AA7" s="344"/>
      <c r="AB7" s="345"/>
      <c r="AC7" s="341" t="s">
        <v>150</v>
      </c>
      <c r="AD7" s="342"/>
      <c r="AE7" s="343"/>
      <c r="AF7" s="326"/>
    </row>
    <row r="8" spans="1:32" x14ac:dyDescent="0.2">
      <c r="A8" s="326"/>
      <c r="B8" s="326"/>
      <c r="C8" s="326"/>
      <c r="D8" s="326"/>
      <c r="E8" s="326"/>
      <c r="F8" s="326"/>
      <c r="G8" s="491"/>
      <c r="H8" s="491"/>
      <c r="I8" s="491"/>
      <c r="J8" s="491"/>
      <c r="K8" s="326"/>
      <c r="L8" s="326"/>
      <c r="M8" s="326"/>
      <c r="N8" s="326"/>
      <c r="O8" s="326"/>
      <c r="P8" s="326"/>
      <c r="Q8" s="326"/>
      <c r="R8" s="326"/>
      <c r="S8" s="326"/>
      <c r="T8" s="40">
        <v>1</v>
      </c>
      <c r="U8" s="40">
        <v>2</v>
      </c>
      <c r="V8" s="40">
        <v>3</v>
      </c>
      <c r="W8" s="40">
        <v>4</v>
      </c>
      <c r="X8" s="40">
        <v>5</v>
      </c>
      <c r="Y8" s="40">
        <v>6</v>
      </c>
      <c r="Z8" s="40">
        <v>7</v>
      </c>
      <c r="AA8" s="40">
        <v>8</v>
      </c>
      <c r="AB8" s="40">
        <v>9</v>
      </c>
      <c r="AC8" s="40">
        <v>10</v>
      </c>
      <c r="AD8" s="40">
        <v>11</v>
      </c>
      <c r="AE8" s="40">
        <v>12</v>
      </c>
      <c r="AF8" s="326"/>
    </row>
    <row r="9" spans="1:32" ht="26.45" customHeight="1" x14ac:dyDescent="0.2">
      <c r="A9" s="319" t="s">
        <v>305</v>
      </c>
      <c r="B9" s="321" t="s">
        <v>306</v>
      </c>
      <c r="C9" s="307" t="s">
        <v>307</v>
      </c>
      <c r="D9" s="490" t="s">
        <v>308</v>
      </c>
      <c r="E9" s="444">
        <v>0.84</v>
      </c>
      <c r="F9" s="444">
        <v>0.85</v>
      </c>
      <c r="G9" s="444">
        <v>0.85</v>
      </c>
      <c r="H9" s="444">
        <v>0.85</v>
      </c>
      <c r="I9" s="444">
        <v>0.85</v>
      </c>
      <c r="J9" s="444">
        <v>0.85</v>
      </c>
      <c r="K9" s="307" t="s">
        <v>309</v>
      </c>
      <c r="L9" s="307" t="s">
        <v>310</v>
      </c>
      <c r="M9" s="307">
        <v>1</v>
      </c>
      <c r="N9" s="307" t="s">
        <v>741</v>
      </c>
      <c r="O9" s="307" t="s">
        <v>159</v>
      </c>
      <c r="P9" s="307" t="s">
        <v>1288</v>
      </c>
      <c r="Q9" s="60">
        <v>1</v>
      </c>
      <c r="R9" s="6" t="s">
        <v>311</v>
      </c>
      <c r="S9" s="7" t="s">
        <v>1358</v>
      </c>
      <c r="T9" s="9"/>
      <c r="U9" s="81"/>
      <c r="V9" s="9"/>
      <c r="W9" s="9"/>
      <c r="X9" s="9"/>
      <c r="Y9" s="9"/>
      <c r="Z9" s="9"/>
      <c r="AA9" s="9"/>
      <c r="AB9" s="9"/>
      <c r="AC9" s="9"/>
      <c r="AD9" s="9"/>
      <c r="AE9" s="9"/>
      <c r="AF9" s="58">
        <f>SUMIF(Tabla2[Tarea],'POA Eje 3'!R9,Tabla2[Monto total (RD$)])</f>
        <v>0</v>
      </c>
    </row>
    <row r="10" spans="1:32" ht="25.5" x14ac:dyDescent="0.2">
      <c r="A10" s="372"/>
      <c r="B10" s="321"/>
      <c r="C10" s="307"/>
      <c r="D10" s="490"/>
      <c r="E10" s="444"/>
      <c r="F10" s="444"/>
      <c r="G10" s="444"/>
      <c r="H10" s="444"/>
      <c r="I10" s="444"/>
      <c r="J10" s="444"/>
      <c r="K10" s="307"/>
      <c r="L10" s="307"/>
      <c r="M10" s="307"/>
      <c r="N10" s="307"/>
      <c r="O10" s="307"/>
      <c r="P10" s="307"/>
      <c r="Q10" s="60">
        <v>2</v>
      </c>
      <c r="R10" s="21" t="s">
        <v>1922</v>
      </c>
      <c r="S10" s="8" t="s">
        <v>312</v>
      </c>
      <c r="T10" s="9"/>
      <c r="U10" s="9"/>
      <c r="V10" s="9"/>
      <c r="W10" s="9"/>
      <c r="X10" s="81"/>
      <c r="Y10" s="9"/>
      <c r="Z10" s="9"/>
      <c r="AA10" s="9"/>
      <c r="AB10" s="9"/>
      <c r="AC10" s="9"/>
      <c r="AD10" s="81"/>
      <c r="AE10" s="9"/>
      <c r="AF10" s="58">
        <f>SUMIF(Tabla2[Tarea],'POA Eje 3'!R10,Tabla2[Monto total (RD$)])</f>
        <v>0</v>
      </c>
    </row>
    <row r="11" spans="1:32" x14ac:dyDescent="0.2">
      <c r="A11" s="372"/>
      <c r="B11" s="321"/>
      <c r="C11" s="307"/>
      <c r="D11" s="490"/>
      <c r="E11" s="307"/>
      <c r="F11" s="307"/>
      <c r="G11" s="307"/>
      <c r="H11" s="307"/>
      <c r="I11" s="307"/>
      <c r="J11" s="307"/>
      <c r="K11" s="307"/>
      <c r="L11" s="307"/>
      <c r="M11" s="307"/>
      <c r="N11" s="307"/>
      <c r="O11" s="307"/>
      <c r="P11" s="307"/>
      <c r="Q11" s="60">
        <v>3</v>
      </c>
      <c r="R11" s="21" t="s">
        <v>1359</v>
      </c>
      <c r="S11" s="8" t="s">
        <v>312</v>
      </c>
      <c r="T11" s="9"/>
      <c r="U11" s="9"/>
      <c r="V11" s="9"/>
      <c r="W11" s="9"/>
      <c r="X11" s="9"/>
      <c r="Y11" s="81"/>
      <c r="Z11" s="9"/>
      <c r="AA11" s="9"/>
      <c r="AB11" s="9"/>
      <c r="AC11" s="9"/>
      <c r="AD11" s="9"/>
      <c r="AE11" s="81"/>
      <c r="AF11" s="58">
        <f>SUMIF(Tabla2[Tarea],'POA Eje 3'!R11,Tabla2[Monto total (RD$)])</f>
        <v>42000</v>
      </c>
    </row>
    <row r="12" spans="1:32" x14ac:dyDescent="0.2">
      <c r="A12" s="372"/>
      <c r="B12" s="321"/>
      <c r="C12" s="307"/>
      <c r="D12" s="490"/>
      <c r="E12" s="307"/>
      <c r="F12" s="307"/>
      <c r="G12" s="307"/>
      <c r="H12" s="307"/>
      <c r="I12" s="307"/>
      <c r="J12" s="307"/>
      <c r="K12" s="307"/>
      <c r="L12" s="307"/>
      <c r="M12" s="307"/>
      <c r="N12" s="307"/>
      <c r="O12" s="307"/>
      <c r="P12" s="307"/>
      <c r="Q12" s="60">
        <v>4</v>
      </c>
      <c r="R12" s="21" t="s">
        <v>1923</v>
      </c>
      <c r="S12" s="8" t="s">
        <v>312</v>
      </c>
      <c r="T12" s="9"/>
      <c r="U12" s="9"/>
      <c r="V12" s="9"/>
      <c r="W12" s="9"/>
      <c r="X12" s="9"/>
      <c r="Y12" s="81"/>
      <c r="Z12" s="9"/>
      <c r="AA12" s="9"/>
      <c r="AB12" s="9"/>
      <c r="AC12" s="9"/>
      <c r="AD12" s="9"/>
      <c r="AE12" s="81"/>
      <c r="AF12" s="58">
        <f>SUMIF(Tabla2[Tarea],'POA Eje 3'!R12,Tabla2[Monto total (RD$)])</f>
        <v>0</v>
      </c>
    </row>
    <row r="13" spans="1:32" x14ac:dyDescent="0.2">
      <c r="A13" s="372"/>
      <c r="B13" s="321"/>
      <c r="C13" s="307"/>
      <c r="D13" s="490"/>
      <c r="E13" s="307"/>
      <c r="F13" s="307"/>
      <c r="G13" s="307"/>
      <c r="H13" s="307"/>
      <c r="I13" s="307"/>
      <c r="J13" s="307"/>
      <c r="K13" s="307"/>
      <c r="L13" s="307"/>
      <c r="M13" s="307"/>
      <c r="N13" s="307"/>
      <c r="O13" s="307"/>
      <c r="P13" s="307"/>
      <c r="Q13" s="60">
        <v>5</v>
      </c>
      <c r="R13" s="21" t="s">
        <v>1360</v>
      </c>
      <c r="S13" s="8" t="s">
        <v>312</v>
      </c>
      <c r="T13" s="9"/>
      <c r="U13" s="9"/>
      <c r="W13" s="81"/>
      <c r="X13" s="9"/>
      <c r="Y13" s="9"/>
      <c r="Z13" s="9"/>
      <c r="AA13" s="9"/>
      <c r="AB13" s="9"/>
      <c r="AC13" s="9"/>
      <c r="AD13" s="9"/>
      <c r="AE13" s="9"/>
      <c r="AF13" s="58">
        <f>SUMIF(Tabla2[Tarea],'POA Eje 3'!R13,Tabla2[Monto total (RD$)])</f>
        <v>0</v>
      </c>
    </row>
    <row r="14" spans="1:32" ht="26.45" customHeight="1" x14ac:dyDescent="0.2">
      <c r="A14" s="372"/>
      <c r="B14" s="321"/>
      <c r="C14" s="307"/>
      <c r="D14" s="490"/>
      <c r="E14" s="307"/>
      <c r="F14" s="307"/>
      <c r="G14" s="307"/>
      <c r="H14" s="307"/>
      <c r="I14" s="307"/>
      <c r="J14" s="307"/>
      <c r="K14" s="307"/>
      <c r="L14" s="307"/>
      <c r="M14" s="307">
        <v>2</v>
      </c>
      <c r="N14" s="307" t="s">
        <v>742</v>
      </c>
      <c r="O14" s="307" t="s">
        <v>743</v>
      </c>
      <c r="P14" s="307" t="s">
        <v>1288</v>
      </c>
      <c r="Q14" s="60">
        <v>1</v>
      </c>
      <c r="R14" s="21" t="s">
        <v>313</v>
      </c>
      <c r="S14" s="8" t="s">
        <v>314</v>
      </c>
      <c r="T14" s="9"/>
      <c r="U14" s="9"/>
      <c r="V14" s="9"/>
      <c r="W14" s="9"/>
      <c r="X14" s="9"/>
      <c r="Y14" s="9"/>
      <c r="Z14" s="187"/>
      <c r="AA14" s="9"/>
      <c r="AB14" s="9"/>
      <c r="AC14" s="9"/>
      <c r="AD14" s="9"/>
      <c r="AE14" s="9"/>
      <c r="AF14" s="58">
        <f>SUMIF(Tabla2[Tarea],'POA Eje 3'!R14,Tabla2[Monto total (RD$)])</f>
        <v>0</v>
      </c>
    </row>
    <row r="15" spans="1:32" ht="25.5" x14ac:dyDescent="0.2">
      <c r="A15" s="372"/>
      <c r="B15" s="321"/>
      <c r="C15" s="307"/>
      <c r="D15" s="490"/>
      <c r="E15" s="307"/>
      <c r="F15" s="307"/>
      <c r="G15" s="307"/>
      <c r="H15" s="307"/>
      <c r="I15" s="307"/>
      <c r="J15" s="307"/>
      <c r="K15" s="307"/>
      <c r="L15" s="307"/>
      <c r="M15" s="307"/>
      <c r="N15" s="307"/>
      <c r="O15" s="307"/>
      <c r="P15" s="307"/>
      <c r="Q15" s="60">
        <v>2</v>
      </c>
      <c r="R15" s="21" t="s">
        <v>1287</v>
      </c>
      <c r="S15" s="8" t="s">
        <v>315</v>
      </c>
      <c r="T15" s="9"/>
      <c r="U15" s="9"/>
      <c r="V15" s="187"/>
      <c r="W15" s="9"/>
      <c r="X15" s="9"/>
      <c r="Y15" s="9"/>
      <c r="Z15" s="9"/>
      <c r="AA15" s="9"/>
      <c r="AB15" s="9"/>
      <c r="AC15" s="9"/>
      <c r="AD15" s="9"/>
      <c r="AE15" s="9"/>
      <c r="AF15" s="58">
        <f>SUMIF(Tabla2[Tarea],'POA Eje 3'!R15,Tabla2[Monto total (RD$)])</f>
        <v>0</v>
      </c>
    </row>
    <row r="16" spans="1:32" x14ac:dyDescent="0.2">
      <c r="A16" s="372"/>
      <c r="B16" s="321"/>
      <c r="C16" s="307"/>
      <c r="D16" s="490"/>
      <c r="E16" s="307"/>
      <c r="F16" s="307"/>
      <c r="G16" s="307"/>
      <c r="H16" s="307"/>
      <c r="I16" s="307"/>
      <c r="J16" s="307"/>
      <c r="K16" s="307"/>
      <c r="L16" s="307"/>
      <c r="M16" s="307"/>
      <c r="N16" s="307"/>
      <c r="O16" s="307"/>
      <c r="P16" s="307"/>
      <c r="Q16" s="60">
        <v>3</v>
      </c>
      <c r="R16" s="21" t="s">
        <v>316</v>
      </c>
      <c r="S16" s="8" t="s">
        <v>317</v>
      </c>
      <c r="T16" s="9"/>
      <c r="U16" s="187"/>
      <c r="V16" s="9"/>
      <c r="W16" s="9"/>
      <c r="X16" s="9"/>
      <c r="Y16" s="9"/>
      <c r="Z16" s="9"/>
      <c r="AA16" s="9"/>
      <c r="AB16" s="9"/>
      <c r="AC16" s="9"/>
      <c r="AD16" s="9"/>
      <c r="AE16" s="9"/>
      <c r="AF16" s="58">
        <f>SUMIF(Tabla2[Tarea],'POA Eje 3'!R16,Tabla2[Monto total (RD$)])</f>
        <v>0</v>
      </c>
    </row>
    <row r="17" spans="1:32" x14ac:dyDescent="0.2">
      <c r="A17" s="372"/>
      <c r="B17" s="321"/>
      <c r="C17" s="307"/>
      <c r="D17" s="490"/>
      <c r="E17" s="307"/>
      <c r="F17" s="307"/>
      <c r="G17" s="307"/>
      <c r="H17" s="307"/>
      <c r="I17" s="307"/>
      <c r="J17" s="307"/>
      <c r="K17" s="307"/>
      <c r="L17" s="307"/>
      <c r="M17" s="307"/>
      <c r="N17" s="307"/>
      <c r="O17" s="307"/>
      <c r="P17" s="307"/>
      <c r="Q17" s="60">
        <v>4</v>
      </c>
      <c r="R17" s="21" t="s">
        <v>318</v>
      </c>
      <c r="S17" s="8" t="s">
        <v>317</v>
      </c>
      <c r="T17" s="186"/>
      <c r="U17" s="9"/>
      <c r="V17" s="187"/>
      <c r="W17" s="9"/>
      <c r="X17" s="9"/>
      <c r="Y17" s="9"/>
      <c r="Z17" s="9"/>
      <c r="AA17" s="9"/>
      <c r="AB17" s="9"/>
      <c r="AC17" s="9"/>
      <c r="AD17" s="9"/>
      <c r="AE17" s="9"/>
      <c r="AF17" s="58">
        <f>SUMIF(Tabla2[Tarea],'POA Eje 3'!R17,Tabla2[Monto total (RD$)])</f>
        <v>0</v>
      </c>
    </row>
    <row r="18" spans="1:32" ht="25.5" x14ac:dyDescent="0.2">
      <c r="A18" s="372"/>
      <c r="B18" s="321"/>
      <c r="C18" s="307"/>
      <c r="D18" s="490"/>
      <c r="E18" s="307"/>
      <c r="F18" s="307"/>
      <c r="G18" s="307"/>
      <c r="H18" s="307"/>
      <c r="I18" s="307"/>
      <c r="J18" s="307"/>
      <c r="K18" s="307"/>
      <c r="L18" s="307"/>
      <c r="M18" s="307"/>
      <c r="N18" s="307"/>
      <c r="O18" s="307"/>
      <c r="P18" s="307"/>
      <c r="Q18" s="60">
        <v>5</v>
      </c>
      <c r="R18" s="21" t="s">
        <v>319</v>
      </c>
      <c r="S18" s="8" t="s">
        <v>314</v>
      </c>
      <c r="T18" s="9"/>
      <c r="U18" s="9"/>
      <c r="V18" s="9"/>
      <c r="W18" s="9"/>
      <c r="X18" s="9"/>
      <c r="Y18" s="9"/>
      <c r="Z18" s="187"/>
      <c r="AA18" s="9"/>
      <c r="AB18" s="9"/>
      <c r="AC18" s="9"/>
      <c r="AD18" s="9"/>
      <c r="AE18" s="9"/>
      <c r="AF18" s="58">
        <f>SUMIF(Tabla2[Tarea],'POA Eje 3'!R18,Tabla2[Monto total (RD$)])</f>
        <v>0</v>
      </c>
    </row>
    <row r="19" spans="1:32" ht="25.5" x14ac:dyDescent="0.2">
      <c r="A19" s="372"/>
      <c r="B19" s="321"/>
      <c r="C19" s="307" t="s">
        <v>320</v>
      </c>
      <c r="D19" s="490" t="s">
        <v>321</v>
      </c>
      <c r="E19" s="444">
        <v>0.82</v>
      </c>
      <c r="F19" s="438">
        <v>0.9</v>
      </c>
      <c r="G19" s="438">
        <v>0.8</v>
      </c>
      <c r="H19" s="438">
        <v>0.85</v>
      </c>
      <c r="I19" s="438">
        <v>0.88</v>
      </c>
      <c r="J19" s="438">
        <v>0.9</v>
      </c>
      <c r="K19" s="307" t="s">
        <v>322</v>
      </c>
      <c r="L19" s="307" t="s">
        <v>323</v>
      </c>
      <c r="M19" s="307">
        <v>1</v>
      </c>
      <c r="N19" s="307" t="s">
        <v>1761</v>
      </c>
      <c r="O19" s="307" t="s">
        <v>744</v>
      </c>
      <c r="P19" s="307" t="s">
        <v>1288</v>
      </c>
      <c r="Q19" s="60">
        <v>1</v>
      </c>
      <c r="R19" s="21" t="s">
        <v>324</v>
      </c>
      <c r="S19" s="420" t="s">
        <v>325</v>
      </c>
      <c r="T19" s="81"/>
      <c r="U19" s="81"/>
      <c r="V19" s="81"/>
      <c r="W19" s="81"/>
      <c r="X19" s="9"/>
      <c r="Y19" s="9"/>
      <c r="Z19" s="9"/>
      <c r="AA19" s="9"/>
      <c r="AB19" s="9"/>
      <c r="AC19" s="9"/>
      <c r="AD19" s="9"/>
      <c r="AE19" s="9"/>
      <c r="AF19" s="58">
        <f>SUMIF(Tabla2[Tarea],'POA Eje 3'!R19,Tabla2[Monto total (RD$)])</f>
        <v>0</v>
      </c>
    </row>
    <row r="20" spans="1:32" ht="25.5" x14ac:dyDescent="0.2">
      <c r="A20" s="372"/>
      <c r="B20" s="321"/>
      <c r="C20" s="307"/>
      <c r="D20" s="490"/>
      <c r="E20" s="307"/>
      <c r="F20" s="421"/>
      <c r="G20" s="421"/>
      <c r="H20" s="421"/>
      <c r="I20" s="421"/>
      <c r="J20" s="421"/>
      <c r="K20" s="307"/>
      <c r="L20" s="307"/>
      <c r="M20" s="307"/>
      <c r="N20" s="307"/>
      <c r="O20" s="307"/>
      <c r="P20" s="307"/>
      <c r="Q20" s="60">
        <v>2</v>
      </c>
      <c r="R20" s="6" t="s">
        <v>326</v>
      </c>
      <c r="S20" s="421"/>
      <c r="T20" s="81"/>
      <c r="U20" s="81"/>
      <c r="V20" s="81"/>
      <c r="W20" s="81"/>
      <c r="X20" s="81"/>
      <c r="Y20" s="81"/>
      <c r="Z20" s="81"/>
      <c r="AA20" s="81"/>
      <c r="AB20" s="81"/>
      <c r="AC20" s="81"/>
      <c r="AD20" s="81"/>
      <c r="AE20" s="81"/>
      <c r="AF20" s="58">
        <f>SUMIF(Tabla2[Tarea],'POA Eje 3'!R20,Tabla2[Monto total (RD$)])</f>
        <v>0</v>
      </c>
    </row>
    <row r="21" spans="1:32" ht="25.5" x14ac:dyDescent="0.2">
      <c r="A21" s="372"/>
      <c r="B21" s="321"/>
      <c r="C21" s="307"/>
      <c r="D21" s="490"/>
      <c r="E21" s="307"/>
      <c r="F21" s="421"/>
      <c r="G21" s="421"/>
      <c r="H21" s="421"/>
      <c r="I21" s="421"/>
      <c r="J21" s="421"/>
      <c r="K21" s="307"/>
      <c r="L21" s="307"/>
      <c r="M21" s="307"/>
      <c r="N21" s="307"/>
      <c r="O21" s="307"/>
      <c r="P21" s="307"/>
      <c r="Q21" s="60">
        <v>3</v>
      </c>
      <c r="R21" s="6" t="s">
        <v>327</v>
      </c>
      <c r="S21" s="421"/>
      <c r="T21" s="9"/>
      <c r="U21" s="9"/>
      <c r="V21" s="9"/>
      <c r="W21" s="9"/>
      <c r="X21" s="81"/>
      <c r="Y21" s="81"/>
      <c r="Z21" s="81"/>
      <c r="AA21" s="9"/>
      <c r="AB21" s="9"/>
      <c r="AC21" s="9"/>
      <c r="AD21" s="9"/>
      <c r="AE21" s="9"/>
      <c r="AF21" s="58">
        <f>SUMIF(Tabla2[Tarea],'POA Eje 3'!R21,Tabla2[Monto total (RD$)])</f>
        <v>0</v>
      </c>
    </row>
    <row r="22" spans="1:32" ht="38.25" x14ac:dyDescent="0.2">
      <c r="A22" s="372"/>
      <c r="B22" s="321"/>
      <c r="C22" s="307"/>
      <c r="D22" s="490"/>
      <c r="E22" s="307"/>
      <c r="F22" s="421"/>
      <c r="G22" s="421"/>
      <c r="H22" s="421"/>
      <c r="I22" s="421"/>
      <c r="J22" s="421"/>
      <c r="K22" s="307"/>
      <c r="L22" s="307"/>
      <c r="M22" s="307"/>
      <c r="N22" s="307"/>
      <c r="O22" s="307"/>
      <c r="P22" s="307"/>
      <c r="Q22" s="60">
        <v>4</v>
      </c>
      <c r="R22" s="6" t="s">
        <v>328</v>
      </c>
      <c r="S22" s="421"/>
      <c r="T22" s="9"/>
      <c r="U22" s="9"/>
      <c r="V22" s="9"/>
      <c r="W22" s="9"/>
      <c r="X22" s="9"/>
      <c r="Y22" s="9"/>
      <c r="Z22" s="9"/>
      <c r="AA22" s="81"/>
      <c r="AB22" s="81"/>
      <c r="AC22" s="81"/>
      <c r="AD22" s="9"/>
      <c r="AE22" s="9"/>
      <c r="AF22" s="58">
        <f>SUMIF(Tabla2[Tarea],'POA Eje 3'!R22,Tabla2[Monto total (RD$)])</f>
        <v>0</v>
      </c>
    </row>
    <row r="23" spans="1:32" ht="26.45" customHeight="1" x14ac:dyDescent="0.2">
      <c r="A23" s="372"/>
      <c r="B23" s="321"/>
      <c r="C23" s="307"/>
      <c r="D23" s="490"/>
      <c r="E23" s="307"/>
      <c r="F23" s="422"/>
      <c r="G23" s="422"/>
      <c r="H23" s="422"/>
      <c r="I23" s="422"/>
      <c r="J23" s="422"/>
      <c r="K23" s="307"/>
      <c r="L23" s="307"/>
      <c r="M23" s="307"/>
      <c r="N23" s="307"/>
      <c r="O23" s="307"/>
      <c r="P23" s="307"/>
      <c r="Q23" s="60">
        <v>5</v>
      </c>
      <c r="R23" s="6" t="s">
        <v>329</v>
      </c>
      <c r="S23" s="422"/>
      <c r="T23" s="81"/>
      <c r="U23" s="9"/>
      <c r="V23" s="9"/>
      <c r="W23" s="81"/>
      <c r="X23" s="81"/>
      <c r="Y23" s="9"/>
      <c r="Z23" s="9"/>
      <c r="AA23" s="81"/>
      <c r="AB23" s="81"/>
      <c r="AC23" s="9"/>
      <c r="AD23" s="9"/>
      <c r="AE23" s="81"/>
      <c r="AF23" s="58">
        <f>SUMIF(Tabla2[Tarea],'POA Eje 3'!R23,Tabla2[Monto total (RD$)])</f>
        <v>0</v>
      </c>
    </row>
    <row r="24" spans="1:32" ht="63.75" x14ac:dyDescent="0.2">
      <c r="A24" s="372"/>
      <c r="B24" s="321"/>
      <c r="C24" s="421" t="s">
        <v>330</v>
      </c>
      <c r="D24" s="423" t="s">
        <v>331</v>
      </c>
      <c r="E24" s="425">
        <v>0.75</v>
      </c>
      <c r="F24" s="425">
        <v>0.85</v>
      </c>
      <c r="G24" s="427">
        <v>0.77</v>
      </c>
      <c r="H24" s="439">
        <v>0.8</v>
      </c>
      <c r="I24" s="439">
        <v>0.83</v>
      </c>
      <c r="J24" s="441">
        <v>0.85</v>
      </c>
      <c r="K24" s="437" t="s">
        <v>944</v>
      </c>
      <c r="L24" s="436" t="s">
        <v>332</v>
      </c>
      <c r="M24" s="305">
        <v>1</v>
      </c>
      <c r="N24" s="433" t="s">
        <v>933</v>
      </c>
      <c r="O24" s="435" t="s">
        <v>745</v>
      </c>
      <c r="P24" s="304" t="s">
        <v>1288</v>
      </c>
      <c r="Q24" s="92">
        <v>1</v>
      </c>
      <c r="R24" s="90" t="s">
        <v>934</v>
      </c>
      <c r="S24" s="85" t="s">
        <v>325</v>
      </c>
      <c r="T24" s="9"/>
      <c r="U24" s="81"/>
      <c r="V24" s="81"/>
      <c r="W24" s="9"/>
      <c r="X24" s="81"/>
      <c r="Y24" s="81"/>
      <c r="Z24" s="81"/>
      <c r="AA24" s="9"/>
      <c r="AB24" s="9"/>
      <c r="AC24" s="81"/>
      <c r="AD24" s="9"/>
      <c r="AE24" s="81"/>
      <c r="AF24" s="58">
        <f>SUMIF(Tabla2[Tarea],'POA Eje 3'!R24,Tabla2[Monto total (RD$)])</f>
        <v>0</v>
      </c>
    </row>
    <row r="25" spans="1:32" ht="51" x14ac:dyDescent="0.2">
      <c r="A25" s="372"/>
      <c r="B25" s="321"/>
      <c r="C25" s="421"/>
      <c r="D25" s="423"/>
      <c r="E25" s="425"/>
      <c r="F25" s="425"/>
      <c r="G25" s="427"/>
      <c r="H25" s="439"/>
      <c r="I25" s="439"/>
      <c r="J25" s="441"/>
      <c r="K25" s="443"/>
      <c r="L25" s="436"/>
      <c r="M25" s="305"/>
      <c r="N25" s="433"/>
      <c r="O25" s="436"/>
      <c r="P25" s="305"/>
      <c r="Q25" s="92">
        <v>2</v>
      </c>
      <c r="R25" s="93" t="s">
        <v>935</v>
      </c>
      <c r="S25" s="85" t="s">
        <v>325</v>
      </c>
      <c r="T25" s="9"/>
      <c r="U25" s="81"/>
      <c r="V25" s="9"/>
      <c r="W25" s="81"/>
      <c r="X25" s="9"/>
      <c r="Y25" s="81"/>
      <c r="Z25" s="9"/>
      <c r="AA25" s="81"/>
      <c r="AB25" s="9"/>
      <c r="AC25" s="81"/>
      <c r="AD25" s="9"/>
      <c r="AE25" s="81"/>
      <c r="AF25" s="58">
        <f>SUMIF(Tabla2[Tarea],'POA Eje 3'!R25,Tabla2[Monto total (RD$)])</f>
        <v>0</v>
      </c>
    </row>
    <row r="26" spans="1:32" ht="76.5" x14ac:dyDescent="0.2">
      <c r="A26" s="372"/>
      <c r="B26" s="321"/>
      <c r="C26" s="421"/>
      <c r="D26" s="423"/>
      <c r="E26" s="425"/>
      <c r="F26" s="425"/>
      <c r="G26" s="427"/>
      <c r="H26" s="439"/>
      <c r="I26" s="439"/>
      <c r="J26" s="441"/>
      <c r="K26" s="443"/>
      <c r="L26" s="436"/>
      <c r="M26" s="305"/>
      <c r="N26" s="433"/>
      <c r="O26" s="436"/>
      <c r="P26" s="305"/>
      <c r="Q26" s="94">
        <v>3</v>
      </c>
      <c r="R26" s="93" t="s">
        <v>936</v>
      </c>
      <c r="S26" s="86"/>
      <c r="T26" s="9"/>
      <c r="U26" s="81"/>
      <c r="V26" s="81"/>
      <c r="W26" s="9"/>
      <c r="X26" s="81"/>
      <c r="Y26" s="81"/>
      <c r="Z26" s="9"/>
      <c r="AA26" s="81"/>
      <c r="AB26" s="81"/>
      <c r="AC26" s="9"/>
      <c r="AD26" s="81"/>
      <c r="AE26" s="81"/>
      <c r="AF26" s="58">
        <f>SUMIF(Tabla2[Tarea],'POA Eje 3'!R26,Tabla2[Monto total (RD$)])</f>
        <v>0</v>
      </c>
    </row>
    <row r="27" spans="1:32" ht="76.5" x14ac:dyDescent="0.2">
      <c r="A27" s="372"/>
      <c r="B27" s="321"/>
      <c r="C27" s="421"/>
      <c r="D27" s="423"/>
      <c r="E27" s="425"/>
      <c r="F27" s="425"/>
      <c r="G27" s="427"/>
      <c r="H27" s="439"/>
      <c r="I27" s="439"/>
      <c r="J27" s="441"/>
      <c r="K27" s="443"/>
      <c r="L27" s="436"/>
      <c r="M27" s="305"/>
      <c r="N27" s="433"/>
      <c r="O27" s="436"/>
      <c r="P27" s="305"/>
      <c r="Q27" s="94">
        <v>4</v>
      </c>
      <c r="R27" s="87" t="s">
        <v>1108</v>
      </c>
      <c r="S27" s="86" t="s">
        <v>325</v>
      </c>
      <c r="T27" s="9"/>
      <c r="U27" s="9"/>
      <c r="V27" s="9"/>
      <c r="W27" s="9"/>
      <c r="X27" s="81"/>
      <c r="Y27" s="9"/>
      <c r="Z27" s="9"/>
      <c r="AA27" s="9"/>
      <c r="AB27" s="9"/>
      <c r="AC27" s="81"/>
      <c r="AD27" s="9"/>
      <c r="AE27" s="9"/>
      <c r="AF27" s="58">
        <f>SUMIF(Tabla2[Tarea],'POA Eje 3'!R27,Tabla2[Monto total (RD$)])</f>
        <v>48000</v>
      </c>
    </row>
    <row r="28" spans="1:32" ht="38.25" x14ac:dyDescent="0.2">
      <c r="A28" s="372"/>
      <c r="B28" s="321"/>
      <c r="C28" s="421"/>
      <c r="D28" s="423"/>
      <c r="E28" s="425"/>
      <c r="F28" s="425"/>
      <c r="G28" s="427"/>
      <c r="H28" s="439"/>
      <c r="I28" s="439"/>
      <c r="J28" s="441"/>
      <c r="K28" s="443"/>
      <c r="L28" s="436"/>
      <c r="M28" s="305"/>
      <c r="N28" s="433"/>
      <c r="O28" s="436"/>
      <c r="P28" s="305"/>
      <c r="Q28" s="94">
        <v>5</v>
      </c>
      <c r="R28" s="91" t="s">
        <v>937</v>
      </c>
      <c r="S28" s="86"/>
      <c r="T28" s="9"/>
      <c r="U28" s="9"/>
      <c r="V28" s="9"/>
      <c r="W28" s="81"/>
      <c r="X28" s="9"/>
      <c r="Y28" s="9"/>
      <c r="Z28" s="81"/>
      <c r="AA28" s="9"/>
      <c r="AB28" s="9"/>
      <c r="AC28" s="81"/>
      <c r="AD28" s="9"/>
      <c r="AE28" s="9"/>
      <c r="AF28" s="58">
        <f>SUMIF(Tabla2[Tarea],'POA Eje 3'!R28,Tabla2[Monto total (RD$)])</f>
        <v>0</v>
      </c>
    </row>
    <row r="29" spans="1:32" ht="38.25" x14ac:dyDescent="0.2">
      <c r="A29" s="372"/>
      <c r="B29" s="321"/>
      <c r="C29" s="421"/>
      <c r="D29" s="423"/>
      <c r="E29" s="425"/>
      <c r="F29" s="425"/>
      <c r="G29" s="427"/>
      <c r="H29" s="439"/>
      <c r="I29" s="439"/>
      <c r="J29" s="441"/>
      <c r="K29" s="443"/>
      <c r="L29" s="436"/>
      <c r="M29" s="306"/>
      <c r="N29" s="434"/>
      <c r="O29" s="437"/>
      <c r="P29" s="306"/>
      <c r="Q29" s="92">
        <v>6</v>
      </c>
      <c r="R29" s="90" t="s">
        <v>938</v>
      </c>
      <c r="S29" s="85"/>
      <c r="T29" s="88"/>
      <c r="U29" s="88"/>
      <c r="V29" s="88"/>
      <c r="W29" s="96"/>
      <c r="X29" s="88"/>
      <c r="Y29" s="88"/>
      <c r="Z29" s="88"/>
      <c r="AA29" s="96"/>
      <c r="AB29" s="88"/>
      <c r="AC29" s="88"/>
      <c r="AD29" s="88"/>
      <c r="AE29" s="96"/>
      <c r="AF29" s="58">
        <f>SUMIF(Tabla2[Tarea],'POA Eje 3'!R29,Tabla2[Monto total (RD$)])</f>
        <v>0</v>
      </c>
    </row>
    <row r="30" spans="1:32" ht="39.6" customHeight="1" x14ac:dyDescent="0.2">
      <c r="A30" s="372"/>
      <c r="B30" s="321"/>
      <c r="C30" s="421"/>
      <c r="D30" s="423"/>
      <c r="E30" s="425"/>
      <c r="F30" s="425"/>
      <c r="G30" s="427"/>
      <c r="H30" s="439"/>
      <c r="I30" s="439"/>
      <c r="J30" s="441"/>
      <c r="K30" s="443"/>
      <c r="L30" s="436"/>
      <c r="M30" s="429">
        <v>2</v>
      </c>
      <c r="N30" s="432" t="s">
        <v>1762</v>
      </c>
      <c r="O30" s="435" t="s">
        <v>745</v>
      </c>
      <c r="P30" s="304" t="s">
        <v>1288</v>
      </c>
      <c r="Q30" s="94">
        <v>1</v>
      </c>
      <c r="R30" s="95" t="s">
        <v>939</v>
      </c>
      <c r="S30" s="86"/>
      <c r="T30" s="89"/>
      <c r="U30" s="89"/>
      <c r="V30" s="89"/>
      <c r="W30" s="97"/>
      <c r="X30" s="89"/>
      <c r="Y30" s="89"/>
      <c r="Z30" s="89"/>
      <c r="AA30" s="89"/>
      <c r="AB30" s="89"/>
      <c r="AC30" s="97"/>
      <c r="AD30" s="89"/>
      <c r="AE30" s="89"/>
      <c r="AF30" s="58">
        <f>SUMIF(Tabla2[Tarea],'POA Eje 3'!R30,Tabla2[Monto total (RD$)])</f>
        <v>0</v>
      </c>
    </row>
    <row r="31" spans="1:32" ht="89.25" x14ac:dyDescent="0.2">
      <c r="A31" s="372"/>
      <c r="B31" s="321"/>
      <c r="C31" s="421"/>
      <c r="D31" s="423"/>
      <c r="E31" s="425"/>
      <c r="F31" s="425"/>
      <c r="G31" s="427"/>
      <c r="H31" s="439"/>
      <c r="I31" s="439"/>
      <c r="J31" s="441"/>
      <c r="K31" s="443"/>
      <c r="L31" s="436"/>
      <c r="M31" s="430"/>
      <c r="N31" s="433"/>
      <c r="O31" s="436"/>
      <c r="P31" s="305"/>
      <c r="Q31" s="94">
        <v>2</v>
      </c>
      <c r="R31" s="95" t="s">
        <v>940</v>
      </c>
      <c r="S31" s="86" t="s">
        <v>946</v>
      </c>
      <c r="T31" s="9"/>
      <c r="U31" s="9"/>
      <c r="V31" s="9"/>
      <c r="W31" s="81"/>
      <c r="X31" s="9"/>
      <c r="Y31" s="9"/>
      <c r="Z31" s="9"/>
      <c r="AA31" s="9"/>
      <c r="AB31" s="9"/>
      <c r="AC31" s="81"/>
      <c r="AD31" s="9"/>
      <c r="AE31" s="9"/>
      <c r="AF31" s="58"/>
    </row>
    <row r="32" spans="1:32" ht="38.25" x14ac:dyDescent="0.2">
      <c r="A32" s="372"/>
      <c r="B32" s="321"/>
      <c r="C32" s="421"/>
      <c r="D32" s="423"/>
      <c r="E32" s="425"/>
      <c r="F32" s="425"/>
      <c r="G32" s="427"/>
      <c r="H32" s="439"/>
      <c r="I32" s="439"/>
      <c r="J32" s="441"/>
      <c r="K32" s="443"/>
      <c r="L32" s="436"/>
      <c r="M32" s="430"/>
      <c r="N32" s="433"/>
      <c r="O32" s="436"/>
      <c r="P32" s="305"/>
      <c r="Q32" s="94">
        <v>3</v>
      </c>
      <c r="R32" s="95" t="s">
        <v>941</v>
      </c>
      <c r="S32" s="86" t="s">
        <v>945</v>
      </c>
      <c r="T32" s="9"/>
      <c r="U32" s="9"/>
      <c r="V32" s="9"/>
      <c r="W32" s="9"/>
      <c r="X32" s="81"/>
      <c r="Y32" s="81"/>
      <c r="Z32" s="9"/>
      <c r="AA32" s="9"/>
      <c r="AB32" s="9"/>
      <c r="AC32" s="9"/>
      <c r="AD32" s="81"/>
      <c r="AE32" s="9"/>
      <c r="AF32" s="58">
        <f>SUMIF(Tabla2[Tarea],'POA Eje 3'!R32,Tabla2[Monto total (RD$)])</f>
        <v>0</v>
      </c>
    </row>
    <row r="33" spans="1:32" ht="51" x14ac:dyDescent="0.2">
      <c r="A33" s="372"/>
      <c r="B33" s="321"/>
      <c r="C33" s="422"/>
      <c r="D33" s="424"/>
      <c r="E33" s="426"/>
      <c r="F33" s="426"/>
      <c r="G33" s="428"/>
      <c r="H33" s="440"/>
      <c r="I33" s="440"/>
      <c r="J33" s="442"/>
      <c r="K33" s="443"/>
      <c r="L33" s="437"/>
      <c r="M33" s="431"/>
      <c r="N33" s="434"/>
      <c r="O33" s="437"/>
      <c r="P33" s="306"/>
      <c r="Q33" s="94">
        <v>4</v>
      </c>
      <c r="R33" s="93" t="s">
        <v>942</v>
      </c>
      <c r="S33" s="85" t="s">
        <v>943</v>
      </c>
      <c r="T33" s="37"/>
      <c r="U33" s="9"/>
      <c r="V33" s="9"/>
      <c r="W33" s="9"/>
      <c r="X33" s="9"/>
      <c r="Y33" s="81"/>
      <c r="Z33" s="9"/>
      <c r="AA33" s="9"/>
      <c r="AB33" s="9"/>
      <c r="AC33" s="9"/>
      <c r="AD33" s="81"/>
      <c r="AE33" s="9"/>
      <c r="AF33" s="58">
        <f>SUMIF(Tabla2[Tarea],'POA Eje 3'!R33,Tabla2[Monto total (RD$)])</f>
        <v>0</v>
      </c>
    </row>
    <row r="34" spans="1:32" ht="26.45" customHeight="1" x14ac:dyDescent="0.2">
      <c r="A34" s="372"/>
      <c r="B34" s="321"/>
      <c r="C34" s="492" t="s">
        <v>333</v>
      </c>
      <c r="D34" s="494" t="s">
        <v>334</v>
      </c>
      <c r="E34" s="495">
        <v>0.98</v>
      </c>
      <c r="F34" s="438">
        <f>(G34+H34+I34+J34)/4</f>
        <v>0.99</v>
      </c>
      <c r="G34" s="438">
        <v>0.99</v>
      </c>
      <c r="H34" s="438">
        <v>0.99</v>
      </c>
      <c r="I34" s="438">
        <v>0.99</v>
      </c>
      <c r="J34" s="438">
        <v>0.99</v>
      </c>
      <c r="K34" s="410" t="s">
        <v>335</v>
      </c>
      <c r="L34" s="446" t="s">
        <v>663</v>
      </c>
      <c r="M34" s="593">
        <v>1</v>
      </c>
      <c r="N34" s="307" t="s">
        <v>333</v>
      </c>
      <c r="O34" s="307" t="s">
        <v>663</v>
      </c>
      <c r="P34" s="307" t="s">
        <v>1288</v>
      </c>
      <c r="Q34" s="60">
        <v>1</v>
      </c>
      <c r="R34" s="78" t="s">
        <v>922</v>
      </c>
      <c r="S34" s="62"/>
      <c r="T34" s="80"/>
      <c r="U34" s="81"/>
      <c r="V34" s="81"/>
      <c r="W34" s="81"/>
      <c r="X34" s="81"/>
      <c r="Y34" s="81"/>
      <c r="Z34" s="81"/>
      <c r="AA34" s="81"/>
      <c r="AB34" s="81"/>
      <c r="AC34" s="81"/>
      <c r="AD34" s="81"/>
      <c r="AE34" s="81"/>
      <c r="AF34" s="58">
        <f>SUMIF(Tabla2[Tarea],'POA Eje 3'!R34,Tabla2[Monto total (RD$)])</f>
        <v>0</v>
      </c>
    </row>
    <row r="35" spans="1:32" ht="51" x14ac:dyDescent="0.2">
      <c r="A35" s="372"/>
      <c r="B35" s="321"/>
      <c r="C35" s="493"/>
      <c r="D35" s="494"/>
      <c r="E35" s="495"/>
      <c r="F35" s="438"/>
      <c r="G35" s="438"/>
      <c r="H35" s="438"/>
      <c r="I35" s="438"/>
      <c r="J35" s="438"/>
      <c r="K35" s="410"/>
      <c r="L35" s="446"/>
      <c r="M35" s="591"/>
      <c r="N35" s="307"/>
      <c r="O35" s="307"/>
      <c r="P35" s="307"/>
      <c r="Q35" s="60">
        <v>2</v>
      </c>
      <c r="R35" s="78" t="s">
        <v>923</v>
      </c>
      <c r="S35" s="62" t="s">
        <v>924</v>
      </c>
      <c r="T35" s="80"/>
      <c r="U35" s="81"/>
      <c r="V35" s="81"/>
      <c r="W35" s="81"/>
      <c r="X35" s="81"/>
      <c r="Y35" s="81"/>
      <c r="Z35" s="81"/>
      <c r="AA35" s="81"/>
      <c r="AB35" s="81"/>
      <c r="AC35" s="81"/>
      <c r="AD35" s="81"/>
      <c r="AE35" s="81"/>
      <c r="AF35" s="58">
        <f>SUMIF(Tabla2[Tarea],'POA Eje 3'!R35,Tabla2[Monto total (RD$)])</f>
        <v>0</v>
      </c>
    </row>
    <row r="36" spans="1:32" ht="63.75" x14ac:dyDescent="0.2">
      <c r="A36" s="372"/>
      <c r="B36" s="321"/>
      <c r="C36" s="493"/>
      <c r="D36" s="494"/>
      <c r="E36" s="495"/>
      <c r="F36" s="438"/>
      <c r="G36" s="438"/>
      <c r="H36" s="438"/>
      <c r="I36" s="438"/>
      <c r="J36" s="438"/>
      <c r="K36" s="410"/>
      <c r="L36" s="446"/>
      <c r="M36" s="591"/>
      <c r="N36" s="307"/>
      <c r="O36" s="307"/>
      <c r="P36" s="307"/>
      <c r="Q36" s="60">
        <v>3</v>
      </c>
      <c r="R36" s="78" t="s">
        <v>925</v>
      </c>
      <c r="S36" s="62"/>
      <c r="T36" s="80"/>
      <c r="U36" s="81"/>
      <c r="V36" s="81"/>
      <c r="W36" s="81"/>
      <c r="X36" s="81"/>
      <c r="Y36" s="81"/>
      <c r="Z36" s="81"/>
      <c r="AA36" s="81"/>
      <c r="AB36" s="81"/>
      <c r="AC36" s="81"/>
      <c r="AD36" s="81"/>
      <c r="AE36" s="81"/>
      <c r="AF36" s="58">
        <f>SUMIF(Tabla2[Tarea],'POA Eje 3'!R36,Tabla2[Monto total (RD$)])</f>
        <v>0</v>
      </c>
    </row>
    <row r="37" spans="1:32" ht="38.25" x14ac:dyDescent="0.2">
      <c r="A37" s="372"/>
      <c r="B37" s="321"/>
      <c r="C37" s="493"/>
      <c r="D37" s="494"/>
      <c r="E37" s="495"/>
      <c r="F37" s="438"/>
      <c r="G37" s="438"/>
      <c r="H37" s="438"/>
      <c r="I37" s="438"/>
      <c r="J37" s="438"/>
      <c r="K37" s="410"/>
      <c r="L37" s="446"/>
      <c r="M37" s="591"/>
      <c r="N37" s="307"/>
      <c r="O37" s="307"/>
      <c r="P37" s="307"/>
      <c r="Q37" s="60">
        <v>4</v>
      </c>
      <c r="R37" s="78" t="s">
        <v>926</v>
      </c>
      <c r="S37" s="62"/>
      <c r="T37" s="80"/>
      <c r="U37" s="81"/>
      <c r="V37" s="81"/>
      <c r="W37" s="81"/>
      <c r="X37" s="81"/>
      <c r="Y37" s="81"/>
      <c r="Z37" s="81"/>
      <c r="AA37" s="81"/>
      <c r="AB37" s="81"/>
      <c r="AC37" s="81"/>
      <c r="AD37" s="81"/>
      <c r="AE37" s="81"/>
      <c r="AF37" s="58">
        <f>SUMIF(Tabla2[Tarea],'POA Eje 3'!R37,Tabla2[Monto total (RD$)])</f>
        <v>0</v>
      </c>
    </row>
    <row r="38" spans="1:32" ht="38.25" x14ac:dyDescent="0.2">
      <c r="A38" s="372"/>
      <c r="B38" s="321"/>
      <c r="C38" s="493"/>
      <c r="D38" s="494"/>
      <c r="E38" s="410"/>
      <c r="F38" s="421"/>
      <c r="G38" s="421"/>
      <c r="H38" s="421"/>
      <c r="I38" s="421"/>
      <c r="J38" s="421"/>
      <c r="K38" s="410"/>
      <c r="L38" s="446"/>
      <c r="M38" s="592"/>
      <c r="N38" s="307"/>
      <c r="O38" s="307"/>
      <c r="P38" s="307"/>
      <c r="Q38" s="60">
        <v>5</v>
      </c>
      <c r="R38" s="79" t="s">
        <v>927</v>
      </c>
      <c r="S38" s="62"/>
      <c r="T38" s="37"/>
      <c r="U38" s="9"/>
      <c r="V38" s="81"/>
      <c r="W38" s="9"/>
      <c r="X38" s="9"/>
      <c r="Y38" s="81"/>
      <c r="Z38" s="9"/>
      <c r="AA38" s="9"/>
      <c r="AB38" s="81"/>
      <c r="AC38" s="9"/>
      <c r="AD38" s="9"/>
      <c r="AE38" s="81"/>
      <c r="AF38" s="58">
        <f>SUMIF(Tabla2[Tarea],'POA Eje 3'!R38,Tabla2[Monto total (RD$)])</f>
        <v>0</v>
      </c>
    </row>
    <row r="39" spans="1:32" ht="51" x14ac:dyDescent="0.2">
      <c r="A39" s="372"/>
      <c r="B39" s="321"/>
      <c r="C39" s="307" t="s">
        <v>346</v>
      </c>
      <c r="D39" s="307" t="s">
        <v>347</v>
      </c>
      <c r="E39" s="444">
        <v>0.95</v>
      </c>
      <c r="F39" s="444">
        <f>(G39+H39+I39+J39)/4</f>
        <v>0.95</v>
      </c>
      <c r="G39" s="444">
        <v>0.95</v>
      </c>
      <c r="H39" s="444">
        <v>0.95</v>
      </c>
      <c r="I39" s="444">
        <v>0.95</v>
      </c>
      <c r="J39" s="444">
        <v>0.95</v>
      </c>
      <c r="K39" s="307" t="s">
        <v>322</v>
      </c>
      <c r="L39" s="307" t="s">
        <v>663</v>
      </c>
      <c r="M39" s="304">
        <v>1</v>
      </c>
      <c r="N39" s="304" t="s">
        <v>1763</v>
      </c>
      <c r="O39" s="304" t="s">
        <v>663</v>
      </c>
      <c r="P39" s="304" t="s">
        <v>1288</v>
      </c>
      <c r="Q39" s="60">
        <v>1</v>
      </c>
      <c r="R39" s="24" t="s">
        <v>660</v>
      </c>
      <c r="S39" s="62" t="s">
        <v>325</v>
      </c>
      <c r="T39" s="80"/>
      <c r="U39" s="81"/>
      <c r="V39" s="81"/>
      <c r="W39" s="81"/>
      <c r="X39" s="81"/>
      <c r="Y39" s="81"/>
      <c r="Z39" s="81"/>
      <c r="AA39" s="81"/>
      <c r="AB39" s="81"/>
      <c r="AC39" s="81"/>
      <c r="AD39" s="81"/>
      <c r="AE39" s="81"/>
      <c r="AF39" s="58">
        <f>SUMIF(Tabla2[Tarea],'POA Eje 3'!R39,Tabla2[Monto total (RD$)])</f>
        <v>0</v>
      </c>
    </row>
    <row r="40" spans="1:32" ht="51" x14ac:dyDescent="0.2">
      <c r="A40" s="372"/>
      <c r="B40" s="321"/>
      <c r="C40" s="307"/>
      <c r="D40" s="307"/>
      <c r="E40" s="444"/>
      <c r="F40" s="444"/>
      <c r="G40" s="444"/>
      <c r="H40" s="444"/>
      <c r="I40" s="444"/>
      <c r="J40" s="444"/>
      <c r="K40" s="307"/>
      <c r="L40" s="307"/>
      <c r="M40" s="305"/>
      <c r="N40" s="305"/>
      <c r="O40" s="305"/>
      <c r="P40" s="305"/>
      <c r="Q40" s="60">
        <v>2</v>
      </c>
      <c r="R40" s="24" t="s">
        <v>928</v>
      </c>
      <c r="S40" s="62"/>
      <c r="T40" s="80"/>
      <c r="U40" s="81"/>
      <c r="V40" s="81"/>
      <c r="W40" s="81"/>
      <c r="X40" s="81"/>
      <c r="Y40" s="81"/>
      <c r="Z40" s="81"/>
      <c r="AA40" s="81"/>
      <c r="AB40" s="81"/>
      <c r="AC40" s="81"/>
      <c r="AD40" s="81"/>
      <c r="AE40" s="81"/>
      <c r="AF40" s="58">
        <f>SUMIF(Tabla2[Tarea],'POA Eje 3'!R40,Tabla2[Monto total (RD$)])</f>
        <v>0</v>
      </c>
    </row>
    <row r="41" spans="1:32" ht="25.5" x14ac:dyDescent="0.2">
      <c r="A41" s="372"/>
      <c r="B41" s="321"/>
      <c r="C41" s="307"/>
      <c r="D41" s="307"/>
      <c r="E41" s="444"/>
      <c r="F41" s="444"/>
      <c r="G41" s="444"/>
      <c r="H41" s="444"/>
      <c r="I41" s="444"/>
      <c r="J41" s="444"/>
      <c r="K41" s="307"/>
      <c r="L41" s="307"/>
      <c r="M41" s="305"/>
      <c r="N41" s="305"/>
      <c r="O41" s="305"/>
      <c r="P41" s="305"/>
      <c r="Q41" s="60">
        <v>3</v>
      </c>
      <c r="R41" s="24" t="s">
        <v>661</v>
      </c>
      <c r="S41" s="62"/>
      <c r="T41" s="80"/>
      <c r="U41" s="81"/>
      <c r="V41" s="81"/>
      <c r="W41" s="81"/>
      <c r="X41" s="81"/>
      <c r="Y41" s="81"/>
      <c r="Z41" s="81"/>
      <c r="AA41" s="81"/>
      <c r="AB41" s="81"/>
      <c r="AC41" s="81"/>
      <c r="AD41" s="81"/>
      <c r="AE41" s="81"/>
      <c r="AF41" s="58">
        <f>SUMIF(Tabla2[Tarea],'POA Eje 3'!R41,Tabla2[Monto total (RD$)])</f>
        <v>0</v>
      </c>
    </row>
    <row r="42" spans="1:32" ht="25.5" x14ac:dyDescent="0.2">
      <c r="A42" s="372"/>
      <c r="B42" s="321"/>
      <c r="C42" s="307"/>
      <c r="D42" s="307"/>
      <c r="E42" s="444"/>
      <c r="F42" s="444"/>
      <c r="G42" s="444"/>
      <c r="H42" s="444"/>
      <c r="I42" s="444"/>
      <c r="J42" s="444"/>
      <c r="K42" s="307"/>
      <c r="L42" s="307"/>
      <c r="M42" s="305"/>
      <c r="N42" s="305"/>
      <c r="O42" s="305"/>
      <c r="P42" s="305"/>
      <c r="Q42" s="60">
        <v>4</v>
      </c>
      <c r="R42" s="24" t="s">
        <v>929</v>
      </c>
      <c r="S42" s="62"/>
      <c r="T42" s="80"/>
      <c r="U42" s="81"/>
      <c r="V42" s="81"/>
      <c r="W42" s="81"/>
      <c r="X42" s="81"/>
      <c r="Y42" s="81"/>
      <c r="Z42" s="81"/>
      <c r="AA42" s="81"/>
      <c r="AB42" s="81"/>
      <c r="AC42" s="81"/>
      <c r="AD42" s="81"/>
      <c r="AE42" s="81"/>
      <c r="AF42" s="58">
        <f>SUMIF(Tabla2[Tarea],'POA Eje 3'!R42,Tabla2[Monto total (RD$)])</f>
        <v>0</v>
      </c>
    </row>
    <row r="43" spans="1:32" ht="51" x14ac:dyDescent="0.2">
      <c r="A43" s="372"/>
      <c r="B43" s="321"/>
      <c r="C43" s="307"/>
      <c r="D43" s="307"/>
      <c r="E43" s="444"/>
      <c r="F43" s="444"/>
      <c r="G43" s="444"/>
      <c r="H43" s="444"/>
      <c r="I43" s="444"/>
      <c r="J43" s="444"/>
      <c r="K43" s="307"/>
      <c r="L43" s="307"/>
      <c r="M43" s="305"/>
      <c r="N43" s="305"/>
      <c r="O43" s="305"/>
      <c r="P43" s="305"/>
      <c r="Q43" s="60">
        <v>5</v>
      </c>
      <c r="R43" s="24" t="s">
        <v>930</v>
      </c>
      <c r="S43" s="62"/>
      <c r="T43" s="80"/>
      <c r="U43" s="81"/>
      <c r="V43" s="81"/>
      <c r="W43" s="81"/>
      <c r="X43" s="81"/>
      <c r="Y43" s="81"/>
      <c r="Z43" s="81"/>
      <c r="AA43" s="81"/>
      <c r="AB43" s="81"/>
      <c r="AC43" s="81"/>
      <c r="AD43" s="81"/>
      <c r="AE43" s="81"/>
      <c r="AF43" s="58">
        <f>SUMIF(Tabla2[Tarea],'POA Eje 3'!R43,Tabla2[Monto total (RD$)])</f>
        <v>0</v>
      </c>
    </row>
    <row r="44" spans="1:32" ht="51" x14ac:dyDescent="0.2">
      <c r="A44" s="372"/>
      <c r="B44" s="321"/>
      <c r="C44" s="307"/>
      <c r="D44" s="307"/>
      <c r="E44" s="444"/>
      <c r="F44" s="444"/>
      <c r="G44" s="444"/>
      <c r="H44" s="444"/>
      <c r="I44" s="444"/>
      <c r="J44" s="444"/>
      <c r="K44" s="307"/>
      <c r="L44" s="307"/>
      <c r="M44" s="305"/>
      <c r="N44" s="305"/>
      <c r="O44" s="305"/>
      <c r="P44" s="305"/>
      <c r="Q44" s="60">
        <v>6</v>
      </c>
      <c r="R44" s="24" t="s">
        <v>931</v>
      </c>
      <c r="S44" s="62"/>
      <c r="T44" s="80"/>
      <c r="U44" s="81"/>
      <c r="V44" s="81"/>
      <c r="W44" s="81"/>
      <c r="X44" s="81"/>
      <c r="Y44" s="81"/>
      <c r="Z44" s="81"/>
      <c r="AA44" s="81"/>
      <c r="AB44" s="81"/>
      <c r="AC44" s="81"/>
      <c r="AD44" s="81"/>
      <c r="AE44" s="81"/>
      <c r="AF44" s="58">
        <f>SUMIF(Tabla2[Tarea],'POA Eje 3'!R44,Tabla2[Monto total (RD$)])</f>
        <v>0</v>
      </c>
    </row>
    <row r="45" spans="1:32" ht="38.25" x14ac:dyDescent="0.2">
      <c r="A45" s="372"/>
      <c r="B45" s="321"/>
      <c r="C45" s="307"/>
      <c r="D45" s="307"/>
      <c r="E45" s="444"/>
      <c r="F45" s="444"/>
      <c r="G45" s="444"/>
      <c r="H45" s="444"/>
      <c r="I45" s="444"/>
      <c r="J45" s="444"/>
      <c r="K45" s="307"/>
      <c r="L45" s="307"/>
      <c r="M45" s="305"/>
      <c r="N45" s="305"/>
      <c r="O45" s="305"/>
      <c r="P45" s="305"/>
      <c r="Q45" s="60">
        <v>7</v>
      </c>
      <c r="R45" s="24" t="s">
        <v>662</v>
      </c>
      <c r="S45" s="62"/>
      <c r="T45" s="77"/>
      <c r="U45" s="66"/>
      <c r="V45" s="82"/>
      <c r="W45" s="66"/>
      <c r="X45" s="66"/>
      <c r="Y45" s="82"/>
      <c r="Z45" s="66"/>
      <c r="AA45" s="66"/>
      <c r="AB45" s="82"/>
      <c r="AC45" s="66"/>
      <c r="AD45" s="66"/>
      <c r="AE45" s="82"/>
      <c r="AF45" s="58">
        <f>SUMIF(Tabla2[Tarea],'POA Eje 3'!R45,Tabla2[Monto total (RD$)])</f>
        <v>0</v>
      </c>
    </row>
    <row r="46" spans="1:32" ht="38.25" x14ac:dyDescent="0.2">
      <c r="A46" s="372"/>
      <c r="B46" s="321"/>
      <c r="C46" s="307"/>
      <c r="D46" s="307"/>
      <c r="E46" s="444"/>
      <c r="F46" s="444"/>
      <c r="G46" s="444"/>
      <c r="H46" s="444"/>
      <c r="I46" s="444"/>
      <c r="J46" s="444"/>
      <c r="K46" s="307"/>
      <c r="L46" s="307"/>
      <c r="M46" s="306"/>
      <c r="N46" s="306"/>
      <c r="O46" s="306"/>
      <c r="P46" s="306"/>
      <c r="Q46" s="60">
        <v>8</v>
      </c>
      <c r="R46" s="24" t="s">
        <v>932</v>
      </c>
      <c r="S46" s="62"/>
      <c r="T46" s="84"/>
      <c r="U46" s="84"/>
      <c r="V46" s="84"/>
      <c r="W46" s="84"/>
      <c r="X46" s="84"/>
      <c r="Y46" s="83"/>
      <c r="Z46" s="84"/>
      <c r="AA46" s="84"/>
      <c r="AB46" s="84"/>
      <c r="AC46" s="84"/>
      <c r="AD46" s="84"/>
      <c r="AE46" s="84"/>
      <c r="AF46" s="58">
        <f>SUMIF(Tabla2[Tarea],'POA Eje 3'!R46,Tabla2[Monto total (RD$)])</f>
        <v>0</v>
      </c>
    </row>
    <row r="47" spans="1:32" ht="51" x14ac:dyDescent="0.2">
      <c r="A47" s="372"/>
      <c r="B47" s="321"/>
      <c r="C47" s="60" t="s">
        <v>336</v>
      </c>
      <c r="D47" s="67" t="s">
        <v>337</v>
      </c>
      <c r="E47" s="69" t="s">
        <v>180</v>
      </c>
      <c r="F47" s="69">
        <v>0.8</v>
      </c>
      <c r="G47" s="69">
        <v>0.8</v>
      </c>
      <c r="H47" s="69">
        <v>0.8</v>
      </c>
      <c r="I47" s="69">
        <v>0.8</v>
      </c>
      <c r="J47" s="69">
        <v>0.8</v>
      </c>
      <c r="K47" s="60" t="s">
        <v>322</v>
      </c>
      <c r="L47" s="60" t="s">
        <v>338</v>
      </c>
      <c r="M47" s="60">
        <v>1</v>
      </c>
      <c r="N47" s="60" t="s">
        <v>1764</v>
      </c>
      <c r="O47" s="60" t="s">
        <v>747</v>
      </c>
      <c r="P47" s="60" t="s">
        <v>1288</v>
      </c>
      <c r="Q47" s="60">
        <v>1</v>
      </c>
      <c r="R47" s="60" t="s">
        <v>748</v>
      </c>
      <c r="S47" s="62" t="s">
        <v>339</v>
      </c>
      <c r="T47" s="108"/>
      <c r="U47" s="108"/>
      <c r="V47" s="108"/>
      <c r="W47" s="108"/>
      <c r="X47" s="108"/>
      <c r="Y47" s="108"/>
      <c r="Z47" s="108"/>
      <c r="AA47" s="108"/>
      <c r="AB47" s="108"/>
      <c r="AC47" s="108"/>
      <c r="AD47" s="108"/>
      <c r="AE47" s="108"/>
      <c r="AF47" s="58">
        <f>SUMIF(Tabla2[Tarea],'POA Eje 3'!R47,Tabla2[Monto total (RD$)])</f>
        <v>0</v>
      </c>
    </row>
    <row r="48" spans="1:32" ht="26.45" customHeight="1" x14ac:dyDescent="0.2">
      <c r="A48" s="372"/>
      <c r="B48" s="321"/>
      <c r="C48" s="307" t="s">
        <v>340</v>
      </c>
      <c r="D48" s="490" t="s">
        <v>341</v>
      </c>
      <c r="E48" s="444">
        <v>0.97</v>
      </c>
      <c r="F48" s="444">
        <v>0.97</v>
      </c>
      <c r="G48" s="444">
        <v>0.97</v>
      </c>
      <c r="H48" s="444">
        <v>0.97</v>
      </c>
      <c r="I48" s="444">
        <v>0.97</v>
      </c>
      <c r="J48" s="444">
        <v>0.97</v>
      </c>
      <c r="K48" s="307" t="s">
        <v>322</v>
      </c>
      <c r="L48" s="307" t="s">
        <v>342</v>
      </c>
      <c r="M48" s="307">
        <v>1</v>
      </c>
      <c r="N48" s="307" t="s">
        <v>1765</v>
      </c>
      <c r="O48" s="307" t="s">
        <v>749</v>
      </c>
      <c r="P48" s="307" t="s">
        <v>1288</v>
      </c>
      <c r="Q48" s="60">
        <v>1</v>
      </c>
      <c r="R48" s="67" t="s">
        <v>343</v>
      </c>
      <c r="S48" s="303" t="s">
        <v>344</v>
      </c>
      <c r="T48" s="59"/>
      <c r="U48" s="59"/>
      <c r="V48" s="59"/>
      <c r="W48" s="108"/>
      <c r="X48" s="108"/>
      <c r="Y48" s="108"/>
      <c r="Z48" s="108"/>
      <c r="AA48" s="108"/>
      <c r="AB48" s="108"/>
      <c r="AC48" s="108"/>
      <c r="AD48" s="108"/>
      <c r="AE48" s="108"/>
      <c r="AF48" s="58">
        <f>SUMIF(Tabla2[Tarea],'POA Eje 3'!R48,Tabla2[Monto total (RD$)])</f>
        <v>0</v>
      </c>
    </row>
    <row r="49" spans="1:32" ht="38.25" x14ac:dyDescent="0.2">
      <c r="A49" s="372"/>
      <c r="B49" s="321"/>
      <c r="C49" s="307"/>
      <c r="D49" s="490"/>
      <c r="E49" s="307"/>
      <c r="F49" s="307"/>
      <c r="G49" s="307"/>
      <c r="H49" s="307"/>
      <c r="I49" s="307"/>
      <c r="J49" s="307"/>
      <c r="K49" s="307"/>
      <c r="L49" s="307"/>
      <c r="M49" s="307"/>
      <c r="N49" s="307"/>
      <c r="O49" s="307"/>
      <c r="P49" s="307"/>
      <c r="Q49" s="60">
        <v>2</v>
      </c>
      <c r="R49" s="67" t="s">
        <v>345</v>
      </c>
      <c r="S49" s="307"/>
      <c r="T49" s="59"/>
      <c r="U49" s="59"/>
      <c r="V49" s="59"/>
      <c r="W49" s="108"/>
      <c r="X49" s="108"/>
      <c r="Y49" s="108"/>
      <c r="Z49" s="108"/>
      <c r="AA49" s="108"/>
      <c r="AB49" s="108"/>
      <c r="AC49" s="108"/>
      <c r="AD49" s="108"/>
      <c r="AE49" s="108"/>
      <c r="AF49" s="58">
        <f>SUMIF(Tabla2[Tarea],'POA Eje 3'!R49,Tabla2[Monto total (RD$)])</f>
        <v>0</v>
      </c>
    </row>
    <row r="50" spans="1:32" ht="13.15" customHeight="1" x14ac:dyDescent="0.2">
      <c r="A50" s="372"/>
      <c r="B50" s="321"/>
      <c r="C50" s="421" t="s">
        <v>348</v>
      </c>
      <c r="D50" s="423" t="s">
        <v>349</v>
      </c>
      <c r="E50" s="495">
        <v>0.9</v>
      </c>
      <c r="F50" s="438">
        <v>0.9</v>
      </c>
      <c r="G50" s="438">
        <v>0.84</v>
      </c>
      <c r="H50" s="438">
        <v>0.87</v>
      </c>
      <c r="I50" s="438">
        <v>0.89</v>
      </c>
      <c r="J50" s="438">
        <v>0.9</v>
      </c>
      <c r="K50" s="410" t="s">
        <v>350</v>
      </c>
      <c r="L50" s="446" t="s">
        <v>351</v>
      </c>
      <c r="M50" s="591">
        <v>1</v>
      </c>
      <c r="N50" s="306" t="s">
        <v>750</v>
      </c>
      <c r="O50" s="306" t="s">
        <v>351</v>
      </c>
      <c r="P50" s="306" t="s">
        <v>1288</v>
      </c>
      <c r="Q50" s="68">
        <v>1</v>
      </c>
      <c r="R50" s="21" t="s">
        <v>352</v>
      </c>
      <c r="S50" s="496" t="s">
        <v>353</v>
      </c>
      <c r="T50" s="97"/>
      <c r="U50" s="97"/>
      <c r="V50" s="97"/>
      <c r="W50" s="97"/>
      <c r="X50" s="97"/>
      <c r="Y50" s="97"/>
      <c r="Z50" s="97"/>
      <c r="AA50" s="97"/>
      <c r="AB50" s="97"/>
      <c r="AC50" s="97"/>
      <c r="AD50" s="97"/>
      <c r="AE50" s="97"/>
      <c r="AF50" s="58">
        <f>SUMIF(Tabla2[Tarea],'POA Eje 3'!R50,Tabla2[Monto total (RD$)])</f>
        <v>0</v>
      </c>
    </row>
    <row r="51" spans="1:32" ht="38.25" x14ac:dyDescent="0.2">
      <c r="A51" s="372"/>
      <c r="B51" s="321"/>
      <c r="C51" s="421"/>
      <c r="D51" s="423"/>
      <c r="E51" s="410"/>
      <c r="F51" s="421"/>
      <c r="G51" s="421"/>
      <c r="H51" s="421"/>
      <c r="I51" s="421"/>
      <c r="J51" s="421"/>
      <c r="K51" s="410"/>
      <c r="L51" s="446"/>
      <c r="M51" s="591"/>
      <c r="N51" s="307"/>
      <c r="O51" s="307"/>
      <c r="P51" s="307"/>
      <c r="Q51" s="60">
        <v>2</v>
      </c>
      <c r="R51" s="6" t="s">
        <v>354</v>
      </c>
      <c r="S51" s="410"/>
      <c r="T51" s="81"/>
      <c r="U51" s="81"/>
      <c r="V51" s="81"/>
      <c r="W51" s="81"/>
      <c r="X51" s="81"/>
      <c r="Y51" s="81"/>
      <c r="Z51" s="81"/>
      <c r="AA51" s="81"/>
      <c r="AB51" s="81"/>
      <c r="AC51" s="81"/>
      <c r="AD51" s="81"/>
      <c r="AE51" s="81"/>
      <c r="AF51" s="58">
        <f>SUMIF(Tabla2[Tarea],'POA Eje 3'!R51,Tabla2[Monto total (RD$)])</f>
        <v>0</v>
      </c>
    </row>
    <row r="52" spans="1:32" ht="25.5" x14ac:dyDescent="0.2">
      <c r="A52" s="372"/>
      <c r="B52" s="321"/>
      <c r="C52" s="421"/>
      <c r="D52" s="423"/>
      <c r="E52" s="410"/>
      <c r="F52" s="421"/>
      <c r="G52" s="421"/>
      <c r="H52" s="421"/>
      <c r="I52" s="421"/>
      <c r="J52" s="421"/>
      <c r="K52" s="410"/>
      <c r="L52" s="446"/>
      <c r="M52" s="591"/>
      <c r="N52" s="307"/>
      <c r="O52" s="307"/>
      <c r="P52" s="307"/>
      <c r="Q52" s="60">
        <v>3</v>
      </c>
      <c r="R52" s="6" t="s">
        <v>355</v>
      </c>
      <c r="S52" s="410"/>
      <c r="T52" s="81"/>
      <c r="U52" s="81"/>
      <c r="V52" s="81"/>
      <c r="W52" s="81"/>
      <c r="X52" s="81"/>
      <c r="Y52" s="81"/>
      <c r="Z52" s="81"/>
      <c r="AA52" s="81"/>
      <c r="AB52" s="81"/>
      <c r="AC52" s="81"/>
      <c r="AD52" s="81"/>
      <c r="AE52" s="81"/>
      <c r="AF52" s="58">
        <f>SUMIF(Tabla2[Tarea],'POA Eje 3'!R52,Tabla2[Monto total (RD$)])</f>
        <v>0</v>
      </c>
    </row>
    <row r="53" spans="1:32" x14ac:dyDescent="0.2">
      <c r="A53" s="372"/>
      <c r="B53" s="321"/>
      <c r="C53" s="421"/>
      <c r="D53" s="423"/>
      <c r="E53" s="410"/>
      <c r="F53" s="421"/>
      <c r="G53" s="421"/>
      <c r="H53" s="421"/>
      <c r="I53" s="421"/>
      <c r="J53" s="421"/>
      <c r="K53" s="410"/>
      <c r="L53" s="446"/>
      <c r="M53" s="591"/>
      <c r="N53" s="307"/>
      <c r="O53" s="307"/>
      <c r="P53" s="307"/>
      <c r="Q53" s="60">
        <v>4</v>
      </c>
      <c r="R53" s="6" t="s">
        <v>356</v>
      </c>
      <c r="S53" s="410"/>
      <c r="T53" s="81"/>
      <c r="U53" s="81"/>
      <c r="V53" s="81"/>
      <c r="W53" s="81"/>
      <c r="X53" s="81"/>
      <c r="Y53" s="81"/>
      <c r="Z53" s="81"/>
      <c r="AA53" s="81"/>
      <c r="AB53" s="81"/>
      <c r="AC53" s="81"/>
      <c r="AD53" s="81"/>
      <c r="AE53" s="81"/>
      <c r="AF53" s="58">
        <f>SUMIF(Tabla2[Tarea],'POA Eje 3'!R53,Tabla2[Monto total (RD$)])</f>
        <v>0</v>
      </c>
    </row>
    <row r="54" spans="1:32" ht="25.5" x14ac:dyDescent="0.2">
      <c r="A54" s="372"/>
      <c r="B54" s="321"/>
      <c r="C54" s="422"/>
      <c r="D54" s="424"/>
      <c r="E54" s="411"/>
      <c r="F54" s="422"/>
      <c r="G54" s="422"/>
      <c r="H54" s="422"/>
      <c r="I54" s="422"/>
      <c r="J54" s="422"/>
      <c r="K54" s="410"/>
      <c r="L54" s="446"/>
      <c r="M54" s="592"/>
      <c r="N54" s="307"/>
      <c r="O54" s="307"/>
      <c r="P54" s="307"/>
      <c r="Q54" s="60">
        <v>5</v>
      </c>
      <c r="R54" s="6" t="s">
        <v>357</v>
      </c>
      <c r="S54" s="411"/>
      <c r="T54" s="81"/>
      <c r="U54" s="81"/>
      <c r="V54" s="81"/>
      <c r="W54" s="81"/>
      <c r="X54" s="81"/>
      <c r="Y54" s="81"/>
      <c r="Z54" s="81"/>
      <c r="AA54" s="81"/>
      <c r="AB54" s="81"/>
      <c r="AC54" s="81"/>
      <c r="AD54" s="81"/>
      <c r="AE54" s="81"/>
      <c r="AF54" s="58">
        <f>SUMIF(Tabla2[Tarea],'POA Eje 3'!R54,Tabla2[Monto total (RD$)])</f>
        <v>0</v>
      </c>
    </row>
    <row r="55" spans="1:32" ht="13.15" customHeight="1" x14ac:dyDescent="0.2">
      <c r="A55" s="372"/>
      <c r="B55" s="321"/>
      <c r="C55" s="498" t="s">
        <v>358</v>
      </c>
      <c r="D55" s="500" t="s">
        <v>359</v>
      </c>
      <c r="E55" s="502">
        <v>0</v>
      </c>
      <c r="F55" s="502">
        <v>1</v>
      </c>
      <c r="G55" s="502">
        <v>0.25</v>
      </c>
      <c r="H55" s="502">
        <v>0.5</v>
      </c>
      <c r="I55" s="502">
        <v>0.75</v>
      </c>
      <c r="J55" s="502">
        <v>1</v>
      </c>
      <c r="K55" s="497" t="s">
        <v>360</v>
      </c>
      <c r="L55" s="447" t="s">
        <v>1909</v>
      </c>
      <c r="M55" s="507">
        <v>1</v>
      </c>
      <c r="N55" s="299" t="s">
        <v>1766</v>
      </c>
      <c r="O55" s="299" t="s">
        <v>751</v>
      </c>
      <c r="P55" s="299" t="s">
        <v>1288</v>
      </c>
      <c r="Q55" s="59">
        <v>1</v>
      </c>
      <c r="R55" s="5" t="s">
        <v>712</v>
      </c>
      <c r="S55" s="497" t="s">
        <v>361</v>
      </c>
      <c r="T55" s="81"/>
      <c r="U55" s="81"/>
      <c r="V55" s="81"/>
      <c r="W55" s="81"/>
      <c r="X55" s="81"/>
      <c r="Y55" s="81"/>
      <c r="Z55" s="81"/>
      <c r="AA55" s="81"/>
      <c r="AB55" s="81"/>
      <c r="AC55" s="81"/>
      <c r="AD55" s="81"/>
      <c r="AE55" s="81"/>
      <c r="AF55" s="58">
        <f>SUMIF(Tabla2[Tarea],'POA Eje 3'!R55,Tabla2[Monto total (RD$)])</f>
        <v>0</v>
      </c>
    </row>
    <row r="56" spans="1:32" ht="39.6" customHeight="1" x14ac:dyDescent="0.2">
      <c r="A56" s="372"/>
      <c r="B56" s="321"/>
      <c r="C56" s="499"/>
      <c r="D56" s="501"/>
      <c r="E56" s="503"/>
      <c r="F56" s="503"/>
      <c r="G56" s="503"/>
      <c r="H56" s="503"/>
      <c r="I56" s="503"/>
      <c r="J56" s="503"/>
      <c r="K56" s="496"/>
      <c r="L56" s="448"/>
      <c r="M56" s="301"/>
      <c r="N56" s="299"/>
      <c r="O56" s="299"/>
      <c r="P56" s="299"/>
      <c r="Q56" s="59">
        <v>2</v>
      </c>
      <c r="R56" s="25" t="s">
        <v>1900</v>
      </c>
      <c r="S56" s="496"/>
      <c r="T56" s="237"/>
      <c r="U56" s="237"/>
      <c r="V56" s="81"/>
      <c r="W56" s="237"/>
      <c r="X56" s="237"/>
      <c r="Y56" s="81"/>
      <c r="Z56" s="9"/>
      <c r="AA56" s="9"/>
      <c r="AB56" s="81"/>
      <c r="AC56" s="9"/>
      <c r="AD56" s="9"/>
      <c r="AE56" s="81"/>
      <c r="AF56" s="58">
        <f>SUMIF(Tabla2[Tarea],'POA Eje 3'!R56,Tabla2[Monto total (RD$)])</f>
        <v>0</v>
      </c>
    </row>
    <row r="57" spans="1:32" x14ac:dyDescent="0.2">
      <c r="A57" s="372"/>
      <c r="B57" s="321"/>
      <c r="C57" s="421"/>
      <c r="D57" s="423"/>
      <c r="E57" s="410"/>
      <c r="F57" s="410"/>
      <c r="G57" s="410"/>
      <c r="H57" s="410"/>
      <c r="I57" s="410"/>
      <c r="J57" s="410"/>
      <c r="K57" s="410"/>
      <c r="L57" s="449"/>
      <c r="M57" s="302"/>
      <c r="N57" s="299"/>
      <c r="O57" s="299"/>
      <c r="P57" s="299"/>
      <c r="Q57" s="59">
        <v>3</v>
      </c>
      <c r="R57" s="25" t="s">
        <v>1901</v>
      </c>
      <c r="S57" s="411"/>
      <c r="T57" s="237"/>
      <c r="U57" s="237"/>
      <c r="V57" s="237"/>
      <c r="W57" s="237"/>
      <c r="X57" s="237"/>
      <c r="Y57" s="81"/>
      <c r="Z57" s="9"/>
      <c r="AA57" s="9"/>
      <c r="AB57" s="9"/>
      <c r="AC57" s="9"/>
      <c r="AD57" s="9"/>
      <c r="AE57" s="81"/>
      <c r="AF57" s="58">
        <f>SUMIF(Tabla2[Tarea],'POA Eje 3'!R57,Tabla2[Monto total (RD$)])</f>
        <v>625000</v>
      </c>
    </row>
    <row r="58" spans="1:32" ht="51" x14ac:dyDescent="0.2">
      <c r="A58" s="372"/>
      <c r="B58" s="321"/>
      <c r="C58" s="421"/>
      <c r="D58" s="423"/>
      <c r="E58" s="410"/>
      <c r="F58" s="410"/>
      <c r="G58" s="410"/>
      <c r="H58" s="410"/>
      <c r="I58" s="410"/>
      <c r="J58" s="410"/>
      <c r="K58" s="410"/>
      <c r="L58" s="449"/>
      <c r="M58" s="354">
        <v>2</v>
      </c>
      <c r="N58" s="504" t="s">
        <v>1902</v>
      </c>
      <c r="O58" s="59" t="s">
        <v>2071</v>
      </c>
      <c r="P58" s="59" t="s">
        <v>1288</v>
      </c>
      <c r="Q58" s="59">
        <v>1</v>
      </c>
      <c r="R58" s="25" t="s">
        <v>1903</v>
      </c>
      <c r="S58" s="9" t="s">
        <v>362</v>
      </c>
      <c r="T58" s="9"/>
      <c r="U58" s="9"/>
      <c r="V58" s="9"/>
      <c r="W58" s="9"/>
      <c r="X58" s="81"/>
      <c r="Y58" s="81"/>
      <c r="Z58" s="81"/>
      <c r="AA58" s="81"/>
      <c r="AB58" s="9"/>
      <c r="AC58" s="9"/>
      <c r="AD58" s="9"/>
      <c r="AE58" s="9"/>
      <c r="AF58" s="58">
        <f>SUMIF(Tabla2[Tarea],'POA Eje 3'!R58,Tabla2[Monto total (RD$)])</f>
        <v>640000</v>
      </c>
    </row>
    <row r="59" spans="1:32" ht="51" x14ac:dyDescent="0.2">
      <c r="A59" s="372"/>
      <c r="B59" s="321"/>
      <c r="C59" s="421"/>
      <c r="D59" s="423"/>
      <c r="E59" s="410"/>
      <c r="F59" s="410"/>
      <c r="G59" s="410"/>
      <c r="H59" s="410"/>
      <c r="I59" s="410"/>
      <c r="J59" s="410"/>
      <c r="K59" s="410"/>
      <c r="L59" s="449"/>
      <c r="M59" s="355"/>
      <c r="N59" s="505"/>
      <c r="O59" s="59" t="s">
        <v>2071</v>
      </c>
      <c r="P59" s="59" t="s">
        <v>1288</v>
      </c>
      <c r="Q59" s="121">
        <v>2</v>
      </c>
      <c r="R59" s="188" t="s">
        <v>1904</v>
      </c>
      <c r="S59" s="66" t="s">
        <v>362</v>
      </c>
      <c r="T59" s="9"/>
      <c r="U59" s="9"/>
      <c r="V59" s="9"/>
      <c r="W59" s="9"/>
      <c r="X59" s="81"/>
      <c r="Y59" s="81"/>
      <c r="Z59" s="81"/>
      <c r="AA59" s="81"/>
      <c r="AB59" s="9"/>
      <c r="AC59" s="9"/>
      <c r="AD59" s="9"/>
      <c r="AE59" s="9"/>
      <c r="AF59" s="58">
        <f>SUMIF(Tabla2[Tarea],'POA Eje 3'!R59,Tabla2[Monto total (RD$)])</f>
        <v>0</v>
      </c>
    </row>
    <row r="60" spans="1:32" ht="51" x14ac:dyDescent="0.2">
      <c r="A60" s="372"/>
      <c r="B60" s="321"/>
      <c r="C60" s="421"/>
      <c r="D60" s="423"/>
      <c r="E60" s="410"/>
      <c r="F60" s="410"/>
      <c r="G60" s="410"/>
      <c r="H60" s="410"/>
      <c r="I60" s="410"/>
      <c r="J60" s="410"/>
      <c r="K60" s="410"/>
      <c r="L60" s="449"/>
      <c r="M60" s="356"/>
      <c r="N60" s="506"/>
      <c r="O60" s="59" t="s">
        <v>2071</v>
      </c>
      <c r="P60" s="121" t="s">
        <v>1288</v>
      </c>
      <c r="Q60" s="121">
        <v>3</v>
      </c>
      <c r="R60" s="188" t="s">
        <v>1905</v>
      </c>
      <c r="S60" s="66" t="s">
        <v>362</v>
      </c>
      <c r="T60" s="9"/>
      <c r="U60" s="9"/>
      <c r="V60" s="9"/>
      <c r="W60" s="9"/>
      <c r="X60" s="81"/>
      <c r="Y60" s="81"/>
      <c r="Z60" s="81"/>
      <c r="AA60" s="81"/>
      <c r="AB60" s="9"/>
      <c r="AC60" s="9"/>
      <c r="AD60" s="9"/>
      <c r="AE60" s="9"/>
      <c r="AF60" s="58">
        <f>SUMIF(Tabla2[Tarea],'POA Eje 3'!R60,Tabla2[Monto total (RD$)])</f>
        <v>0</v>
      </c>
    </row>
    <row r="61" spans="1:32" ht="13.15" customHeight="1" x14ac:dyDescent="0.2">
      <c r="A61" s="372"/>
      <c r="B61" s="321"/>
      <c r="C61" s="421"/>
      <c r="D61" s="423"/>
      <c r="E61" s="410"/>
      <c r="F61" s="410"/>
      <c r="G61" s="410"/>
      <c r="H61" s="410"/>
      <c r="I61" s="410"/>
      <c r="J61" s="410"/>
      <c r="K61" s="410"/>
      <c r="L61" s="449"/>
      <c r="M61" s="354">
        <v>3</v>
      </c>
      <c r="N61" s="354" t="s">
        <v>1906</v>
      </c>
      <c r="O61" s="354" t="s">
        <v>751</v>
      </c>
      <c r="P61" s="299" t="s">
        <v>1288</v>
      </c>
      <c r="Q61" s="59">
        <v>1</v>
      </c>
      <c r="R61" s="25" t="s">
        <v>2069</v>
      </c>
      <c r="S61" s="66" t="s">
        <v>1910</v>
      </c>
      <c r="T61" s="37"/>
      <c r="U61" s="9"/>
      <c r="V61" s="9"/>
      <c r="W61" s="9"/>
      <c r="X61" s="81"/>
      <c r="Y61" s="81"/>
      <c r="Z61" s="81"/>
      <c r="AA61" s="81"/>
      <c r="AB61" s="9"/>
      <c r="AC61" s="9"/>
      <c r="AD61" s="9"/>
      <c r="AE61" s="9"/>
      <c r="AF61" s="58">
        <f>SUMIF(Tabla2[Tarea],'POA Eje 3'!R61,Tabla2[Monto total (RD$)])</f>
        <v>0</v>
      </c>
    </row>
    <row r="62" spans="1:32" x14ac:dyDescent="0.2">
      <c r="A62" s="372"/>
      <c r="B62" s="321"/>
      <c r="C62" s="421"/>
      <c r="D62" s="423"/>
      <c r="E62" s="410"/>
      <c r="F62" s="410"/>
      <c r="G62" s="410"/>
      <c r="H62" s="410"/>
      <c r="I62" s="410"/>
      <c r="J62" s="410"/>
      <c r="K62" s="410"/>
      <c r="L62" s="449"/>
      <c r="M62" s="355"/>
      <c r="N62" s="355"/>
      <c r="O62" s="355"/>
      <c r="P62" s="299"/>
      <c r="Q62" s="59">
        <v>2</v>
      </c>
      <c r="R62" s="25" t="s">
        <v>2070</v>
      </c>
      <c r="S62" s="66" t="s">
        <v>1910</v>
      </c>
      <c r="T62" s="37"/>
      <c r="U62" s="9"/>
      <c r="V62" s="9"/>
      <c r="W62" s="9"/>
      <c r="X62" s="81"/>
      <c r="Y62" s="81"/>
      <c r="Z62" s="82"/>
      <c r="AA62" s="82"/>
      <c r="AB62" s="66"/>
      <c r="AC62" s="9"/>
      <c r="AD62" s="9"/>
      <c r="AE62" s="9"/>
      <c r="AF62" s="58">
        <f>SUMIF(Tabla2[Tarea],'POA Eje 3'!R62,Tabla2[Monto total (RD$)])</f>
        <v>0</v>
      </c>
    </row>
    <row r="63" spans="1:32" x14ac:dyDescent="0.2">
      <c r="A63" s="372"/>
      <c r="B63" s="321"/>
      <c r="C63" s="421"/>
      <c r="D63" s="423"/>
      <c r="E63" s="410"/>
      <c r="F63" s="410"/>
      <c r="G63" s="410"/>
      <c r="H63" s="410"/>
      <c r="I63" s="410"/>
      <c r="J63" s="410"/>
      <c r="K63" s="410"/>
      <c r="L63" s="449"/>
      <c r="M63" s="356"/>
      <c r="N63" s="356"/>
      <c r="O63" s="356"/>
      <c r="P63" s="299"/>
      <c r="Q63" s="59">
        <v>3</v>
      </c>
      <c r="R63" s="25" t="s">
        <v>1907</v>
      </c>
      <c r="S63" s="66" t="s">
        <v>1910</v>
      </c>
      <c r="T63" s="37"/>
      <c r="U63" s="9"/>
      <c r="V63" s="81"/>
      <c r="W63" s="81"/>
      <c r="X63" s="81"/>
      <c r="Y63" s="238"/>
      <c r="Z63" s="33"/>
      <c r="AA63" s="33"/>
      <c r="AB63" s="59"/>
      <c r="AC63" s="37"/>
      <c r="AD63" s="9"/>
      <c r="AE63" s="9"/>
      <c r="AF63" s="58">
        <f>SUMIF(Tabla2[Tarea],'POA Eje 3'!R63,Tabla2[Monto total (RD$)])</f>
        <v>0</v>
      </c>
    </row>
    <row r="64" spans="1:32" ht="13.15" customHeight="1" x14ac:dyDescent="0.2">
      <c r="A64" s="372"/>
      <c r="B64" s="321"/>
      <c r="C64" s="421"/>
      <c r="D64" s="423"/>
      <c r="E64" s="410"/>
      <c r="F64" s="410"/>
      <c r="G64" s="410"/>
      <c r="H64" s="410"/>
      <c r="I64" s="410"/>
      <c r="J64" s="410"/>
      <c r="K64" s="410"/>
      <c r="L64" s="449"/>
      <c r="M64" s="354">
        <v>4</v>
      </c>
      <c r="N64" s="354" t="s">
        <v>1908</v>
      </c>
      <c r="O64" s="354" t="s">
        <v>751</v>
      </c>
      <c r="P64" s="299" t="s">
        <v>1288</v>
      </c>
      <c r="Q64" s="59">
        <v>1</v>
      </c>
      <c r="R64" s="25" t="s">
        <v>1551</v>
      </c>
      <c r="S64" s="59" t="s">
        <v>362</v>
      </c>
      <c r="T64" s="37"/>
      <c r="U64" s="9"/>
      <c r="V64" s="9"/>
      <c r="W64" s="9"/>
      <c r="X64" s="81"/>
      <c r="Y64" s="81"/>
      <c r="Z64" s="97"/>
      <c r="AA64" s="239"/>
      <c r="AB64" s="89"/>
      <c r="AC64" s="9"/>
      <c r="AD64" s="9"/>
      <c r="AE64" s="9"/>
      <c r="AF64" s="58">
        <f>SUMIF(Tabla2[Tarea],'POA Eje 3'!R64,Tabla2[Monto total (RD$)])</f>
        <v>1500000</v>
      </c>
    </row>
    <row r="65" spans="1:32" x14ac:dyDescent="0.2">
      <c r="A65" s="372"/>
      <c r="B65" s="321"/>
      <c r="C65" s="421"/>
      <c r="D65" s="423"/>
      <c r="E65" s="410"/>
      <c r="F65" s="410"/>
      <c r="G65" s="410"/>
      <c r="H65" s="410"/>
      <c r="I65" s="410"/>
      <c r="J65" s="410"/>
      <c r="K65" s="410"/>
      <c r="L65" s="449"/>
      <c r="M65" s="355"/>
      <c r="N65" s="355"/>
      <c r="O65" s="355"/>
      <c r="P65" s="299"/>
      <c r="Q65" s="59">
        <v>2</v>
      </c>
      <c r="R65" s="25" t="s">
        <v>1552</v>
      </c>
      <c r="S65" s="59" t="s">
        <v>362</v>
      </c>
      <c r="T65" s="37"/>
      <c r="U65" s="9"/>
      <c r="V65" s="9"/>
      <c r="W65" s="9"/>
      <c r="X65" s="37"/>
      <c r="Y65" s="9"/>
      <c r="Z65" s="9"/>
      <c r="AB65" s="81"/>
      <c r="AC65" s="81"/>
      <c r="AD65" s="81"/>
      <c r="AE65" s="9"/>
      <c r="AF65" s="58">
        <f>SUMIF(Tabla2[Tarea],'POA Eje 3'!R65,Tabla2[Monto total (RD$)])</f>
        <v>0</v>
      </c>
    </row>
    <row r="66" spans="1:32" ht="27" customHeight="1" x14ac:dyDescent="0.2">
      <c r="A66" s="372"/>
      <c r="B66" s="321"/>
      <c r="C66" s="422"/>
      <c r="D66" s="424"/>
      <c r="E66" s="411"/>
      <c r="F66" s="411"/>
      <c r="G66" s="411"/>
      <c r="H66" s="411"/>
      <c r="I66" s="411"/>
      <c r="J66" s="411"/>
      <c r="K66" s="410"/>
      <c r="L66" s="449"/>
      <c r="M66" s="356"/>
      <c r="N66" s="356"/>
      <c r="O66" s="356"/>
      <c r="P66" s="299"/>
      <c r="Q66" s="59">
        <v>3</v>
      </c>
      <c r="R66" s="232" t="s">
        <v>1553</v>
      </c>
      <c r="S66" s="59" t="s">
        <v>362</v>
      </c>
      <c r="T66" s="77"/>
      <c r="U66" s="66"/>
      <c r="V66" s="66"/>
      <c r="W66" s="66"/>
      <c r="X66" s="66"/>
      <c r="Y66" s="66"/>
      <c r="Z66" s="9"/>
      <c r="AA66" s="9"/>
      <c r="AB66" s="9"/>
      <c r="AC66" s="81"/>
      <c r="AD66" s="81"/>
      <c r="AE66" s="81"/>
      <c r="AF66" s="58">
        <f>SUMIF(Tabla2[Tarea],'POA Eje 3'!R66,Tabla2[Monto total (RD$)])</f>
        <v>0</v>
      </c>
    </row>
    <row r="67" spans="1:32" ht="26.45" customHeight="1" x14ac:dyDescent="0.2">
      <c r="A67" s="372"/>
      <c r="B67" s="321"/>
      <c r="C67" s="498" t="s">
        <v>363</v>
      </c>
      <c r="D67" s="500" t="s">
        <v>364</v>
      </c>
      <c r="E67" s="509">
        <v>0</v>
      </c>
      <c r="F67" s="509">
        <v>0.5</v>
      </c>
      <c r="G67" s="509">
        <v>0</v>
      </c>
      <c r="H67" s="509">
        <v>0</v>
      </c>
      <c r="I67" s="509">
        <v>0.25</v>
      </c>
      <c r="J67" s="509">
        <v>0.25</v>
      </c>
      <c r="K67" s="497" t="s">
        <v>365</v>
      </c>
      <c r="L67" s="447" t="s">
        <v>1909</v>
      </c>
      <c r="M67" s="301">
        <v>1</v>
      </c>
      <c r="N67" s="356" t="s">
        <v>1767</v>
      </c>
      <c r="O67" s="299" t="s">
        <v>751</v>
      </c>
      <c r="P67" s="299" t="s">
        <v>1288</v>
      </c>
      <c r="Q67" s="182">
        <v>1</v>
      </c>
      <c r="R67" s="189" t="s">
        <v>366</v>
      </c>
      <c r="S67" s="355" t="s">
        <v>362</v>
      </c>
      <c r="T67" s="33"/>
      <c r="U67" s="33"/>
      <c r="V67" s="33"/>
      <c r="W67" s="33"/>
      <c r="X67" s="33"/>
      <c r="Y67" s="33"/>
      <c r="Z67" s="80"/>
      <c r="AA67" s="81"/>
      <c r="AB67" s="81"/>
      <c r="AC67" s="9"/>
      <c r="AD67" s="9"/>
      <c r="AE67" s="9"/>
      <c r="AF67" s="58">
        <f>SUMIF(Tabla2[Tarea],'POA Eje 3'!R67,Tabla2[Monto total (RD$)])</f>
        <v>0</v>
      </c>
    </row>
    <row r="68" spans="1:32" x14ac:dyDescent="0.2">
      <c r="A68" s="372"/>
      <c r="B68" s="321"/>
      <c r="C68" s="421"/>
      <c r="D68" s="423"/>
      <c r="E68" s="510"/>
      <c r="F68" s="510"/>
      <c r="G68" s="510"/>
      <c r="H68" s="510"/>
      <c r="I68" s="510"/>
      <c r="J68" s="510"/>
      <c r="K68" s="410"/>
      <c r="L68" s="449"/>
      <c r="M68" s="301"/>
      <c r="N68" s="299"/>
      <c r="O68" s="299"/>
      <c r="P68" s="299"/>
      <c r="Q68" s="59">
        <v>2</v>
      </c>
      <c r="R68" s="25" t="s">
        <v>367</v>
      </c>
      <c r="S68" s="355"/>
      <c r="T68" s="33"/>
      <c r="U68" s="33"/>
      <c r="V68" s="33"/>
      <c r="W68" s="33"/>
      <c r="X68" s="33"/>
      <c r="Y68" s="33"/>
      <c r="Z68" s="37"/>
      <c r="AA68" s="9"/>
      <c r="AB68" s="9"/>
      <c r="AC68" s="81"/>
      <c r="AD68" s="81"/>
      <c r="AE68" s="9"/>
      <c r="AF68" s="58">
        <f>SUMIF(Tabla2[Tarea],'POA Eje 3'!R68,Tabla2[Monto total (RD$)])</f>
        <v>0</v>
      </c>
    </row>
    <row r="69" spans="1:32" x14ac:dyDescent="0.2">
      <c r="A69" s="372"/>
      <c r="B69" s="321"/>
      <c r="C69" s="422"/>
      <c r="D69" s="424"/>
      <c r="E69" s="511"/>
      <c r="F69" s="511"/>
      <c r="G69" s="511"/>
      <c r="H69" s="511"/>
      <c r="I69" s="511"/>
      <c r="J69" s="511"/>
      <c r="K69" s="410"/>
      <c r="L69" s="449"/>
      <c r="M69" s="302"/>
      <c r="N69" s="299"/>
      <c r="O69" s="299"/>
      <c r="P69" s="299"/>
      <c r="Q69" s="59">
        <v>3</v>
      </c>
      <c r="R69" s="25" t="s">
        <v>368</v>
      </c>
      <c r="S69" s="356"/>
      <c r="T69" s="33"/>
      <c r="U69" s="33"/>
      <c r="V69" s="33"/>
      <c r="W69" s="33"/>
      <c r="X69" s="33"/>
      <c r="Y69" s="33"/>
      <c r="Z69" s="37"/>
      <c r="AA69" s="9"/>
      <c r="AB69" s="9"/>
      <c r="AC69" s="9"/>
      <c r="AD69" s="81"/>
      <c r="AE69" s="81"/>
      <c r="AF69" s="58">
        <f>SUMIF(Tabla2[Tarea],'POA Eje 3'!R69,Tabla2[Monto total (RD$)])</f>
        <v>0</v>
      </c>
    </row>
    <row r="70" spans="1:32" ht="26.45" customHeight="1" x14ac:dyDescent="0.2">
      <c r="A70" s="372"/>
      <c r="B70" s="321"/>
      <c r="C70" s="498" t="s">
        <v>369</v>
      </c>
      <c r="D70" s="500" t="s">
        <v>370</v>
      </c>
      <c r="E70" s="502">
        <v>0</v>
      </c>
      <c r="F70" s="502">
        <v>0.9</v>
      </c>
      <c r="G70" s="502">
        <v>0.2</v>
      </c>
      <c r="H70" s="502">
        <v>0.4</v>
      </c>
      <c r="I70" s="502">
        <v>0.8</v>
      </c>
      <c r="J70" s="502">
        <v>0.9</v>
      </c>
      <c r="K70" s="497" t="s">
        <v>371</v>
      </c>
      <c r="L70" s="447" t="s">
        <v>312</v>
      </c>
      <c r="M70" s="299">
        <v>1</v>
      </c>
      <c r="N70" s="512" t="s">
        <v>752</v>
      </c>
      <c r="O70" s="514" t="s">
        <v>159</v>
      </c>
      <c r="P70" s="514" t="s">
        <v>1288</v>
      </c>
      <c r="Q70" s="59">
        <v>1</v>
      </c>
      <c r="R70" s="25" t="s">
        <v>372</v>
      </c>
      <c r="S70" s="497" t="s">
        <v>2072</v>
      </c>
      <c r="T70" s="97"/>
      <c r="U70" s="97"/>
      <c r="V70" s="97"/>
      <c r="W70" s="97"/>
      <c r="X70" s="97"/>
      <c r="Y70" s="97"/>
      <c r="Z70" s="81"/>
      <c r="AA70" s="81"/>
      <c r="AB70" s="81"/>
      <c r="AC70" s="81"/>
      <c r="AD70" s="81"/>
      <c r="AE70" s="81"/>
      <c r="AF70" s="58">
        <f>SUMIF(Tabla2[Tarea],'POA Eje 3'!R70,Tabla2[Monto total (RD$)])</f>
        <v>0</v>
      </c>
    </row>
    <row r="71" spans="1:32" x14ac:dyDescent="0.2">
      <c r="A71" s="372"/>
      <c r="B71" s="321"/>
      <c r="C71" s="421"/>
      <c r="D71" s="423"/>
      <c r="E71" s="410"/>
      <c r="F71" s="410"/>
      <c r="G71" s="410"/>
      <c r="H71" s="410"/>
      <c r="I71" s="410"/>
      <c r="J71" s="410"/>
      <c r="K71" s="410"/>
      <c r="L71" s="449"/>
      <c r="M71" s="299"/>
      <c r="N71" s="513"/>
      <c r="O71" s="515"/>
      <c r="P71" s="515"/>
      <c r="Q71" s="59">
        <v>2</v>
      </c>
      <c r="R71" s="26" t="s">
        <v>373</v>
      </c>
      <c r="S71" s="410"/>
      <c r="T71" s="81"/>
      <c r="U71" s="81"/>
      <c r="V71" s="81"/>
      <c r="W71" s="81"/>
      <c r="X71" s="81"/>
      <c r="Y71" s="81"/>
      <c r="Z71" s="81"/>
      <c r="AA71" s="81"/>
      <c r="AB71" s="81"/>
      <c r="AC71" s="81"/>
      <c r="AD71" s="81"/>
      <c r="AE71" s="81"/>
      <c r="AF71" s="58">
        <f>SUMIF(Tabla2[Tarea],'POA Eje 3'!R71,Tabla2[Monto total (RD$)])</f>
        <v>0</v>
      </c>
    </row>
    <row r="72" spans="1:32" ht="25.5" x14ac:dyDescent="0.2">
      <c r="A72" s="372"/>
      <c r="B72" s="321"/>
      <c r="C72" s="421"/>
      <c r="D72" s="423"/>
      <c r="E72" s="410"/>
      <c r="F72" s="410"/>
      <c r="G72" s="410"/>
      <c r="H72" s="410"/>
      <c r="I72" s="410"/>
      <c r="J72" s="410"/>
      <c r="K72" s="410"/>
      <c r="L72" s="449"/>
      <c r="M72" s="299"/>
      <c r="N72" s="513"/>
      <c r="O72" s="515"/>
      <c r="P72" s="515"/>
      <c r="Q72" s="62">
        <v>3</v>
      </c>
      <c r="R72" s="26" t="s">
        <v>1916</v>
      </c>
      <c r="S72" s="410"/>
      <c r="T72" s="9"/>
      <c r="U72" s="9"/>
      <c r="V72" s="81"/>
      <c r="W72" s="81"/>
      <c r="X72" s="81"/>
      <c r="Y72" s="9"/>
      <c r="Z72" s="9"/>
      <c r="AA72" s="9"/>
      <c r="AB72" s="9"/>
      <c r="AC72" s="9"/>
      <c r="AD72" s="9"/>
      <c r="AE72" s="9"/>
      <c r="AF72" s="58">
        <f>SUMIF(Tabla2[Tarea],'POA Eje 3'!R72,Tabla2[Monto total (RD$)])</f>
        <v>0</v>
      </c>
    </row>
    <row r="73" spans="1:32" x14ac:dyDescent="0.2">
      <c r="A73" s="372"/>
      <c r="B73" s="321"/>
      <c r="C73" s="421"/>
      <c r="D73" s="423"/>
      <c r="E73" s="410"/>
      <c r="F73" s="410"/>
      <c r="G73" s="410"/>
      <c r="H73" s="410"/>
      <c r="I73" s="410"/>
      <c r="J73" s="410"/>
      <c r="K73" s="410"/>
      <c r="L73" s="449"/>
      <c r="M73" s="299"/>
      <c r="N73" s="513"/>
      <c r="O73" s="515"/>
      <c r="P73" s="515"/>
      <c r="Q73" s="62">
        <v>4</v>
      </c>
      <c r="R73" s="26" t="s">
        <v>1361</v>
      </c>
      <c r="S73" s="410"/>
      <c r="T73" s="9"/>
      <c r="U73" s="9"/>
      <c r="V73" s="9"/>
      <c r="W73" s="9"/>
      <c r="X73" s="9"/>
      <c r="Y73" s="81"/>
      <c r="Z73" s="9"/>
      <c r="AA73" s="9"/>
      <c r="AB73" s="9"/>
      <c r="AC73" s="9"/>
      <c r="AD73" s="9"/>
      <c r="AE73" s="81"/>
      <c r="AF73" s="58">
        <f>SUMIF(Tabla2[Tarea],'POA Eje 3'!R73,Tabla2[Monto total (RD$)])</f>
        <v>1800000</v>
      </c>
    </row>
    <row r="74" spans="1:32" ht="25.5" x14ac:dyDescent="0.2">
      <c r="A74" s="372"/>
      <c r="B74" s="321"/>
      <c r="C74" s="421"/>
      <c r="D74" s="423"/>
      <c r="E74" s="410"/>
      <c r="F74" s="410"/>
      <c r="G74" s="410"/>
      <c r="H74" s="410"/>
      <c r="I74" s="410"/>
      <c r="J74" s="410"/>
      <c r="K74" s="410"/>
      <c r="L74" s="449"/>
      <c r="M74" s="299"/>
      <c r="N74" s="513"/>
      <c r="O74" s="515"/>
      <c r="P74" s="515"/>
      <c r="Q74" s="62">
        <v>5</v>
      </c>
      <c r="R74" s="26" t="s">
        <v>374</v>
      </c>
      <c r="S74" s="410"/>
      <c r="T74" s="9"/>
      <c r="U74" s="9"/>
      <c r="V74" s="9"/>
      <c r="W74" s="9"/>
      <c r="X74" s="9"/>
      <c r="Y74" s="9"/>
      <c r="Z74" s="81"/>
      <c r="AA74" s="81"/>
      <c r="AB74" s="81"/>
      <c r="AC74" s="81"/>
      <c r="AD74" s="81"/>
      <c r="AE74" s="81"/>
      <c r="AF74" s="58">
        <f>SUMIF(Tabla2[Tarea],'POA Eje 3'!R74,Tabla2[Monto total (RD$)])</f>
        <v>0</v>
      </c>
    </row>
    <row r="75" spans="1:32" x14ac:dyDescent="0.2">
      <c r="A75" s="372"/>
      <c r="B75" s="321"/>
      <c r="C75" s="421"/>
      <c r="D75" s="423"/>
      <c r="E75" s="410"/>
      <c r="F75" s="410"/>
      <c r="G75" s="410"/>
      <c r="H75" s="410"/>
      <c r="I75" s="410"/>
      <c r="J75" s="410"/>
      <c r="K75" s="410"/>
      <c r="L75" s="449"/>
      <c r="M75" s="299"/>
      <c r="N75" s="513"/>
      <c r="O75" s="515"/>
      <c r="P75" s="515"/>
      <c r="Q75" s="62">
        <v>6</v>
      </c>
      <c r="R75" s="27" t="s">
        <v>375</v>
      </c>
      <c r="S75" s="410"/>
      <c r="T75" s="66"/>
      <c r="U75" s="66"/>
      <c r="V75" s="66"/>
      <c r="W75" s="66"/>
      <c r="X75" s="66"/>
      <c r="Y75" s="66"/>
      <c r="Z75" s="66"/>
      <c r="AA75" s="66"/>
      <c r="AB75" s="82"/>
      <c r="AC75" s="82"/>
      <c r="AD75" s="82"/>
      <c r="AE75" s="82"/>
      <c r="AF75" s="58">
        <f>SUMIF(Tabla2[Tarea],'POA Eje 3'!R75,Tabla2[Monto total (RD$)])</f>
        <v>650000</v>
      </c>
    </row>
    <row r="76" spans="1:32" ht="51" x14ac:dyDescent="0.2">
      <c r="A76" s="372"/>
      <c r="B76" s="321"/>
      <c r="C76" s="421"/>
      <c r="D76" s="423"/>
      <c r="E76" s="410"/>
      <c r="F76" s="410"/>
      <c r="G76" s="410"/>
      <c r="H76" s="410"/>
      <c r="I76" s="410"/>
      <c r="J76" s="410"/>
      <c r="K76" s="410"/>
      <c r="L76" s="449"/>
      <c r="M76" s="60">
        <v>2</v>
      </c>
      <c r="N76" s="236" t="s">
        <v>1768</v>
      </c>
      <c r="O76" s="220" t="s">
        <v>1921</v>
      </c>
      <c r="P76" s="220" t="s">
        <v>1288</v>
      </c>
      <c r="Q76" s="33">
        <v>1</v>
      </c>
      <c r="R76" s="233" t="s">
        <v>1554</v>
      </c>
      <c r="S76" s="421"/>
      <c r="T76" s="81"/>
      <c r="U76" s="81"/>
      <c r="V76" s="81"/>
      <c r="W76" s="81"/>
      <c r="X76" s="81"/>
      <c r="Y76" s="81"/>
      <c r="Z76" s="81"/>
      <c r="AA76" s="81"/>
      <c r="AB76" s="81"/>
      <c r="AC76" s="81"/>
      <c r="AD76" s="81"/>
      <c r="AE76" s="81"/>
      <c r="AF76" s="58">
        <f>SUMIF(Tabla2[Tarea],'POA Eje 3'!R76,Tabla2[Monto total (RD$)])</f>
        <v>1500000</v>
      </c>
    </row>
    <row r="77" spans="1:32" ht="13.15" customHeight="1" x14ac:dyDescent="0.2">
      <c r="A77" s="372"/>
      <c r="B77" s="321"/>
      <c r="C77" s="371" t="s">
        <v>654</v>
      </c>
      <c r="D77" s="371" t="s">
        <v>2073</v>
      </c>
      <c r="E77" s="508">
        <v>0.8</v>
      </c>
      <c r="F77" s="445">
        <v>0.5</v>
      </c>
      <c r="G77" s="445">
        <v>0</v>
      </c>
      <c r="H77" s="445">
        <v>0</v>
      </c>
      <c r="I77" s="445">
        <v>0.25</v>
      </c>
      <c r="J77" s="445">
        <v>0.5</v>
      </c>
      <c r="K77" s="450" t="s">
        <v>655</v>
      </c>
      <c r="L77" s="419" t="s">
        <v>1920</v>
      </c>
      <c r="M77" s="371">
        <v>1</v>
      </c>
      <c r="N77" s="371" t="s">
        <v>1769</v>
      </c>
      <c r="O77" s="419" t="s">
        <v>1921</v>
      </c>
      <c r="P77" s="419" t="s">
        <v>1288</v>
      </c>
      <c r="Q77" s="201">
        <v>1</v>
      </c>
      <c r="R77" s="202" t="s">
        <v>1914</v>
      </c>
      <c r="S77" s="203" t="s">
        <v>376</v>
      </c>
      <c r="T77" s="87"/>
      <c r="U77" s="206"/>
      <c r="V77" s="206"/>
      <c r="W77" s="87"/>
      <c r="X77" s="87"/>
      <c r="Y77" s="87"/>
      <c r="Z77" s="87"/>
      <c r="AA77" s="87"/>
      <c r="AB77" s="87"/>
      <c r="AC77" s="87"/>
      <c r="AD77" s="87"/>
      <c r="AE77" s="87"/>
      <c r="AF77" s="58">
        <f>SUMIF(Tabla2[Tarea],'POA Eje 3'!R78,Tabla2[Monto total (RD$)])</f>
        <v>360000</v>
      </c>
    </row>
    <row r="78" spans="1:32" ht="13.15" customHeight="1" x14ac:dyDescent="0.2">
      <c r="A78" s="372"/>
      <c r="B78" s="321"/>
      <c r="C78" s="371"/>
      <c r="D78" s="371"/>
      <c r="E78" s="508"/>
      <c r="F78" s="445"/>
      <c r="G78" s="445"/>
      <c r="H78" s="445"/>
      <c r="I78" s="445"/>
      <c r="J78" s="445"/>
      <c r="K78" s="450"/>
      <c r="L78" s="419"/>
      <c r="M78" s="371"/>
      <c r="N78" s="371"/>
      <c r="O78" s="419"/>
      <c r="P78" s="419"/>
      <c r="Q78" s="201">
        <v>2</v>
      </c>
      <c r="R78" s="202" t="s">
        <v>1911</v>
      </c>
      <c r="S78" s="203" t="s">
        <v>325</v>
      </c>
      <c r="T78" s="87"/>
      <c r="V78" s="87"/>
      <c r="W78" s="206"/>
      <c r="X78" s="87"/>
      <c r="Y78" s="87"/>
      <c r="Z78" s="87"/>
      <c r="AA78" s="87"/>
      <c r="AB78" s="87"/>
      <c r="AC78" s="87"/>
      <c r="AD78" s="87"/>
      <c r="AE78" s="87"/>
      <c r="AF78" s="58"/>
    </row>
    <row r="79" spans="1:32" ht="25.5" x14ac:dyDescent="0.2">
      <c r="A79" s="372"/>
      <c r="B79" s="321"/>
      <c r="C79" s="371"/>
      <c r="D79" s="371"/>
      <c r="E79" s="508"/>
      <c r="F79" s="445"/>
      <c r="G79" s="445"/>
      <c r="H79" s="445"/>
      <c r="I79" s="445"/>
      <c r="J79" s="445"/>
      <c r="K79" s="450"/>
      <c r="L79" s="419"/>
      <c r="M79" s="371"/>
      <c r="N79" s="371"/>
      <c r="O79" s="419"/>
      <c r="P79" s="419"/>
      <c r="Q79" s="201">
        <v>3</v>
      </c>
      <c r="R79" s="202" t="s">
        <v>1913</v>
      </c>
      <c r="S79" s="203" t="s">
        <v>325</v>
      </c>
      <c r="T79" s="87"/>
      <c r="U79" s="87"/>
      <c r="V79" s="206"/>
      <c r="W79" s="206"/>
      <c r="X79" s="206"/>
      <c r="Y79" s="87"/>
      <c r="Z79" s="87"/>
      <c r="AA79" s="87"/>
      <c r="AB79" s="87"/>
      <c r="AC79" s="87"/>
      <c r="AD79" s="87"/>
      <c r="AE79" s="87"/>
      <c r="AF79" s="58">
        <f>SUMIF(Tabla2[Tarea],'POA Eje 3'!R81,Tabla2[Monto total (RD$)])</f>
        <v>0</v>
      </c>
    </row>
    <row r="80" spans="1:32" x14ac:dyDescent="0.2">
      <c r="A80" s="372"/>
      <c r="B80" s="321"/>
      <c r="C80" s="371"/>
      <c r="D80" s="371"/>
      <c r="E80" s="508"/>
      <c r="F80" s="445"/>
      <c r="G80" s="445"/>
      <c r="H80" s="445"/>
      <c r="I80" s="445"/>
      <c r="J80" s="445"/>
      <c r="K80" s="450"/>
      <c r="L80" s="419"/>
      <c r="M80" s="371"/>
      <c r="N80" s="371"/>
      <c r="O80" s="419"/>
      <c r="P80" s="419"/>
      <c r="Q80" s="201">
        <v>4</v>
      </c>
      <c r="R80" s="28" t="s">
        <v>1915</v>
      </c>
      <c r="T80" s="87"/>
      <c r="U80" s="87"/>
      <c r="V80" s="87"/>
      <c r="W80" s="87"/>
      <c r="X80" s="206"/>
      <c r="Y80" s="87"/>
      <c r="Z80" s="87"/>
      <c r="AA80" s="87"/>
      <c r="AB80" s="87"/>
      <c r="AC80" s="87"/>
      <c r="AD80" s="87"/>
      <c r="AE80" s="87"/>
      <c r="AF80" s="58">
        <f>SUMIF(Tabla2[Tarea],'POA Eje 3'!R79,Tabla2[Monto total (RD$)])</f>
        <v>0</v>
      </c>
    </row>
    <row r="81" spans="1:32" x14ac:dyDescent="0.2">
      <c r="A81" s="372"/>
      <c r="B81" s="321"/>
      <c r="C81" s="371"/>
      <c r="D81" s="371"/>
      <c r="E81" s="508"/>
      <c r="F81" s="445"/>
      <c r="G81" s="445"/>
      <c r="H81" s="445"/>
      <c r="I81" s="445"/>
      <c r="J81" s="445"/>
      <c r="K81" s="450"/>
      <c r="L81" s="419"/>
      <c r="M81" s="371"/>
      <c r="N81" s="371"/>
      <c r="O81" s="419"/>
      <c r="P81" s="419"/>
      <c r="Q81" s="201">
        <v>5</v>
      </c>
      <c r="R81" s="28" t="s">
        <v>1912</v>
      </c>
      <c r="S81" s="203" t="s">
        <v>376</v>
      </c>
      <c r="T81" s="87"/>
      <c r="U81" s="87"/>
      <c r="V81" s="87"/>
      <c r="W81" s="87"/>
      <c r="X81" s="87"/>
      <c r="Y81" s="206"/>
      <c r="Z81" s="206"/>
      <c r="AA81" s="206"/>
      <c r="AB81" s="206"/>
      <c r="AC81" s="206"/>
      <c r="AD81" s="206"/>
      <c r="AE81" s="206"/>
      <c r="AF81" s="58">
        <f>SUMIF(Tabla2[Tarea],'POA Eje 3'!R77,Tabla2[Monto total (RD$)])</f>
        <v>0</v>
      </c>
    </row>
    <row r="82" spans="1:32" ht="40.5" customHeight="1" x14ac:dyDescent="0.2">
      <c r="A82" s="372"/>
      <c r="B82" s="546" t="s">
        <v>656</v>
      </c>
      <c r="C82" s="350" t="s">
        <v>1918</v>
      </c>
      <c r="D82" s="350" t="s">
        <v>795</v>
      </c>
      <c r="E82" s="350" t="s">
        <v>180</v>
      </c>
      <c r="F82" s="451">
        <v>0.8</v>
      </c>
      <c r="G82" s="451">
        <v>0.2</v>
      </c>
      <c r="H82" s="451">
        <v>0.5</v>
      </c>
      <c r="I82" s="451">
        <v>0.65</v>
      </c>
      <c r="J82" s="451">
        <v>0.9</v>
      </c>
      <c r="K82" s="451" t="s">
        <v>658</v>
      </c>
      <c r="L82" s="594" t="s">
        <v>1920</v>
      </c>
      <c r="M82" s="598">
        <v>1</v>
      </c>
      <c r="N82" s="599" t="s">
        <v>1770</v>
      </c>
      <c r="O82" s="602" t="s">
        <v>1921</v>
      </c>
      <c r="P82" s="602" t="s">
        <v>1288</v>
      </c>
      <c r="Q82" s="198">
        <v>1</v>
      </c>
      <c r="R82" s="28" t="s">
        <v>1917</v>
      </c>
      <c r="S82" s="198" t="s">
        <v>2074</v>
      </c>
      <c r="T82" s="205"/>
      <c r="U82" s="205"/>
      <c r="V82" s="205"/>
      <c r="W82" s="205"/>
      <c r="X82" s="204"/>
      <c r="Y82" s="204"/>
      <c r="Z82" s="204"/>
      <c r="AA82" s="204"/>
      <c r="AB82" s="204"/>
      <c r="AC82" s="204"/>
      <c r="AD82" s="204"/>
      <c r="AE82" s="204"/>
      <c r="AF82" s="58">
        <f>SUMIF(Tabla2[Tarea],'POA Eje 3'!R82,Tabla2[Monto total (RD$)])</f>
        <v>0</v>
      </c>
    </row>
    <row r="83" spans="1:32" ht="25.5" x14ac:dyDescent="0.2">
      <c r="A83" s="372"/>
      <c r="B83" s="546"/>
      <c r="C83" s="351"/>
      <c r="D83" s="351"/>
      <c r="E83" s="351"/>
      <c r="F83" s="452"/>
      <c r="G83" s="452"/>
      <c r="H83" s="452"/>
      <c r="I83" s="452"/>
      <c r="J83" s="452"/>
      <c r="K83" s="452"/>
      <c r="L83" s="595"/>
      <c r="M83" s="598"/>
      <c r="N83" s="600"/>
      <c r="O83" s="602"/>
      <c r="P83" s="602"/>
      <c r="Q83" s="198">
        <v>2</v>
      </c>
      <c r="R83" s="28" t="s">
        <v>1919</v>
      </c>
      <c r="S83" s="198" t="s">
        <v>657</v>
      </c>
      <c r="T83" s="204"/>
      <c r="U83" s="204"/>
      <c r="V83" s="204"/>
      <c r="W83" s="204"/>
      <c r="X83" s="204"/>
      <c r="Y83" s="204"/>
      <c r="Z83" s="204"/>
      <c r="AA83" s="205"/>
      <c r="AB83" s="205"/>
      <c r="AC83" s="205"/>
      <c r="AD83" s="204"/>
      <c r="AE83" s="204"/>
      <c r="AF83" s="58">
        <f>SUMIF(Tabla2[Tarea],'POA Eje 3'!R83,Tabla2[Monto total (RD$)])</f>
        <v>0</v>
      </c>
    </row>
    <row r="84" spans="1:32" ht="38.25" x14ac:dyDescent="0.2">
      <c r="A84" s="372"/>
      <c r="B84" s="546"/>
      <c r="C84" s="352"/>
      <c r="D84" s="352"/>
      <c r="E84" s="352"/>
      <c r="F84" s="453"/>
      <c r="G84" s="453"/>
      <c r="H84" s="453"/>
      <c r="I84" s="453"/>
      <c r="J84" s="453"/>
      <c r="K84" s="453"/>
      <c r="L84" s="596"/>
      <c r="M84" s="598"/>
      <c r="N84" s="601"/>
      <c r="O84" s="602"/>
      <c r="P84" s="602"/>
      <c r="Q84" s="198">
        <v>3</v>
      </c>
      <c r="R84" s="28" t="s">
        <v>659</v>
      </c>
      <c r="S84" s="198" t="s">
        <v>657</v>
      </c>
      <c r="T84" s="204"/>
      <c r="U84" s="204"/>
      <c r="V84" s="204"/>
      <c r="W84" s="204"/>
      <c r="X84" s="204"/>
      <c r="Y84" s="204"/>
      <c r="Z84" s="204"/>
      <c r="AA84" s="204"/>
      <c r="AB84" s="204"/>
      <c r="AC84" s="204"/>
      <c r="AD84" s="205"/>
      <c r="AE84" s="205"/>
      <c r="AF84" s="58">
        <f>SUMIF(Tabla2[Tarea],'POA Eje 3'!R84,Tabla2[Monto total (RD$)])</f>
        <v>0</v>
      </c>
    </row>
    <row r="85" spans="1:32" ht="13.15" customHeight="1" x14ac:dyDescent="0.2">
      <c r="A85" s="321" t="s">
        <v>377</v>
      </c>
      <c r="B85" s="320" t="s">
        <v>378</v>
      </c>
      <c r="C85" s="375" t="s">
        <v>379</v>
      </c>
      <c r="D85" s="375" t="s">
        <v>380</v>
      </c>
      <c r="E85" s="462" t="s">
        <v>381</v>
      </c>
      <c r="F85" s="462">
        <v>0.9</v>
      </c>
      <c r="G85" s="402">
        <v>0.9</v>
      </c>
      <c r="H85" s="402">
        <v>0.9</v>
      </c>
      <c r="I85" s="402">
        <v>0.9</v>
      </c>
      <c r="J85" s="402">
        <v>0.9</v>
      </c>
      <c r="K85" s="375" t="s">
        <v>382</v>
      </c>
      <c r="L85" s="375" t="s">
        <v>383</v>
      </c>
      <c r="M85" s="321">
        <v>1</v>
      </c>
      <c r="N85" s="321" t="s">
        <v>1771</v>
      </c>
      <c r="O85" s="321" t="s">
        <v>753</v>
      </c>
      <c r="P85" s="321" t="s">
        <v>1288</v>
      </c>
      <c r="Q85" s="61">
        <v>1</v>
      </c>
      <c r="R85" s="11" t="s">
        <v>384</v>
      </c>
      <c r="S85" s="181" t="s">
        <v>385</v>
      </c>
      <c r="T85" s="187"/>
      <c r="U85" s="187"/>
      <c r="V85" s="187"/>
      <c r="W85" s="187"/>
      <c r="X85" s="187"/>
      <c r="Y85" s="187"/>
      <c r="Z85" s="187"/>
      <c r="AA85" s="106"/>
      <c r="AB85" s="106"/>
      <c r="AC85" s="106"/>
      <c r="AD85" s="106"/>
      <c r="AE85" s="106"/>
      <c r="AF85" s="58">
        <f>SUMIF(Tabla2[Tarea],'POA Eje 3'!R85,Tabla2[Monto total (RD$)])</f>
        <v>0</v>
      </c>
    </row>
    <row r="86" spans="1:32" ht="25.5" x14ac:dyDescent="0.2">
      <c r="A86" s="321"/>
      <c r="B86" s="321"/>
      <c r="C86" s="376"/>
      <c r="D86" s="376"/>
      <c r="E86" s="463"/>
      <c r="F86" s="463"/>
      <c r="G86" s="403"/>
      <c r="H86" s="403"/>
      <c r="I86" s="403"/>
      <c r="J86" s="403"/>
      <c r="K86" s="376"/>
      <c r="L86" s="376"/>
      <c r="M86" s="321"/>
      <c r="N86" s="321"/>
      <c r="O86" s="321"/>
      <c r="P86" s="321"/>
      <c r="Q86" s="61">
        <v>2</v>
      </c>
      <c r="R86" s="190" t="s">
        <v>386</v>
      </c>
      <c r="S86" s="61" t="s">
        <v>387</v>
      </c>
      <c r="T86" s="106"/>
      <c r="U86" s="106"/>
      <c r="V86" s="106"/>
      <c r="W86" s="106"/>
      <c r="X86" s="106"/>
      <c r="Y86" s="106"/>
      <c r="Z86" s="106"/>
      <c r="AA86" s="106"/>
      <c r="AB86" s="106"/>
      <c r="AC86" s="106"/>
      <c r="AD86" s="106"/>
      <c r="AE86" s="106"/>
      <c r="AF86" s="58">
        <f>SUMIF(Tabla2[Tarea],'POA Eje 3'!R86,Tabla2[Monto total (RD$)])</f>
        <v>0</v>
      </c>
    </row>
    <row r="87" spans="1:32" x14ac:dyDescent="0.2">
      <c r="A87" s="321"/>
      <c r="B87" s="321"/>
      <c r="C87" s="376"/>
      <c r="D87" s="376"/>
      <c r="E87" s="463"/>
      <c r="F87" s="463"/>
      <c r="G87" s="403"/>
      <c r="H87" s="403"/>
      <c r="I87" s="403"/>
      <c r="J87" s="403"/>
      <c r="K87" s="376"/>
      <c r="L87" s="376"/>
      <c r="M87" s="321"/>
      <c r="N87" s="321"/>
      <c r="O87" s="321"/>
      <c r="P87" s="321"/>
      <c r="Q87" s="61">
        <v>3</v>
      </c>
      <c r="R87" s="190" t="s">
        <v>388</v>
      </c>
      <c r="S87" s="61" t="s">
        <v>387</v>
      </c>
      <c r="T87" s="106"/>
      <c r="U87" s="106"/>
      <c r="V87" s="106"/>
      <c r="W87" s="106"/>
      <c r="X87" s="106"/>
      <c r="Y87" s="106"/>
      <c r="Z87" s="106"/>
      <c r="AA87" s="106"/>
      <c r="AB87" s="106"/>
      <c r="AC87" s="106"/>
      <c r="AD87" s="106"/>
      <c r="AE87" s="106"/>
      <c r="AF87" s="58">
        <f>SUMIF(Tabla2[Tarea],'POA Eje 3'!R87,Tabla2[Monto total (RD$)])</f>
        <v>60000</v>
      </c>
    </row>
    <row r="88" spans="1:32" x14ac:dyDescent="0.2">
      <c r="A88" s="321"/>
      <c r="B88" s="321"/>
      <c r="C88" s="376"/>
      <c r="D88" s="376"/>
      <c r="E88" s="463"/>
      <c r="F88" s="463"/>
      <c r="G88" s="403"/>
      <c r="H88" s="403"/>
      <c r="I88" s="403"/>
      <c r="J88" s="403"/>
      <c r="K88" s="376"/>
      <c r="L88" s="376"/>
      <c r="M88" s="321"/>
      <c r="N88" s="321"/>
      <c r="O88" s="321"/>
      <c r="P88" s="321"/>
      <c r="Q88" s="61">
        <v>4</v>
      </c>
      <c r="R88" s="190" t="s">
        <v>389</v>
      </c>
      <c r="S88" s="61" t="s">
        <v>387</v>
      </c>
      <c r="T88" s="106"/>
      <c r="U88" s="106"/>
      <c r="V88" s="106"/>
      <c r="W88" s="106"/>
      <c r="X88" s="106"/>
      <c r="Y88" s="106"/>
      <c r="Z88" s="106"/>
      <c r="AA88" s="106"/>
      <c r="AB88" s="106"/>
      <c r="AC88" s="106"/>
      <c r="AD88" s="106"/>
      <c r="AE88" s="106"/>
      <c r="AF88" s="58">
        <f>SUMIF(Tabla2[Tarea],'POA Eje 3'!R88,Tabla2[Monto total (RD$)])</f>
        <v>0</v>
      </c>
    </row>
    <row r="89" spans="1:32" ht="25.5" x14ac:dyDescent="0.2">
      <c r="A89" s="321"/>
      <c r="B89" s="321"/>
      <c r="C89" s="376"/>
      <c r="D89" s="376"/>
      <c r="E89" s="463"/>
      <c r="F89" s="463"/>
      <c r="G89" s="403"/>
      <c r="H89" s="403"/>
      <c r="I89" s="403"/>
      <c r="J89" s="403"/>
      <c r="K89" s="376"/>
      <c r="L89" s="376"/>
      <c r="M89" s="321"/>
      <c r="N89" s="321"/>
      <c r="O89" s="321"/>
      <c r="P89" s="321"/>
      <c r="Q89" s="61">
        <v>5</v>
      </c>
      <c r="R89" s="190" t="s">
        <v>390</v>
      </c>
      <c r="S89" s="61" t="s">
        <v>391</v>
      </c>
      <c r="T89" s="106"/>
      <c r="U89" s="106"/>
      <c r="V89" s="106"/>
      <c r="W89" s="106"/>
      <c r="X89" s="106"/>
      <c r="Y89" s="106"/>
      <c r="Z89" s="106"/>
      <c r="AA89" s="106"/>
      <c r="AB89" s="106"/>
      <c r="AC89" s="106"/>
      <c r="AD89" s="106"/>
      <c r="AE89" s="106"/>
      <c r="AF89" s="58">
        <f>SUMIF(Tabla2[Tarea],'POA Eje 3'!R89,Tabla2[Monto total (RD$)])</f>
        <v>4000000</v>
      </c>
    </row>
    <row r="90" spans="1:32" ht="25.5" x14ac:dyDescent="0.2">
      <c r="A90" s="321"/>
      <c r="B90" s="321"/>
      <c r="C90" s="376"/>
      <c r="D90" s="376"/>
      <c r="E90" s="463"/>
      <c r="F90" s="463"/>
      <c r="G90" s="403"/>
      <c r="H90" s="403"/>
      <c r="I90" s="403"/>
      <c r="J90" s="403"/>
      <c r="K90" s="376"/>
      <c r="L90" s="376"/>
      <c r="M90" s="321"/>
      <c r="N90" s="321"/>
      <c r="O90" s="321"/>
      <c r="P90" s="321"/>
      <c r="Q90" s="33">
        <v>6</v>
      </c>
      <c r="R90" s="190" t="s">
        <v>392</v>
      </c>
      <c r="S90" s="61" t="s">
        <v>393</v>
      </c>
      <c r="T90" s="106"/>
      <c r="U90" s="106"/>
      <c r="V90" s="106"/>
      <c r="W90" s="106"/>
      <c r="X90" s="106"/>
      <c r="Y90" s="106"/>
      <c r="Z90" s="106"/>
      <c r="AA90" s="106"/>
      <c r="AB90" s="106"/>
      <c r="AC90" s="106"/>
      <c r="AD90" s="106"/>
      <c r="AE90" s="106"/>
      <c r="AF90" s="58">
        <f>SUMIF(Tabla2[Tarea],'POA Eje 3'!R90,Tabla2[Monto total (RD$)])</f>
        <v>0</v>
      </c>
    </row>
    <row r="91" spans="1:32" ht="38.25" x14ac:dyDescent="0.2">
      <c r="A91" s="321"/>
      <c r="B91" s="321"/>
      <c r="C91" s="376"/>
      <c r="D91" s="376"/>
      <c r="E91" s="463"/>
      <c r="F91" s="463"/>
      <c r="G91" s="403"/>
      <c r="H91" s="403"/>
      <c r="I91" s="403"/>
      <c r="J91" s="403"/>
      <c r="K91" s="376"/>
      <c r="L91" s="376"/>
      <c r="M91" s="321"/>
      <c r="N91" s="321"/>
      <c r="O91" s="321"/>
      <c r="P91" s="321"/>
      <c r="Q91" s="33">
        <v>7</v>
      </c>
      <c r="R91" s="191" t="s">
        <v>394</v>
      </c>
      <c r="S91" s="61" t="s">
        <v>395</v>
      </c>
      <c r="T91" s="106"/>
      <c r="U91" s="106"/>
      <c r="V91" s="106"/>
      <c r="W91" s="106"/>
      <c r="X91" s="106"/>
      <c r="Y91" s="106"/>
      <c r="Z91" s="106"/>
      <c r="AA91" s="106"/>
      <c r="AB91" s="106"/>
      <c r="AC91" s="106"/>
      <c r="AD91" s="106"/>
      <c r="AE91" s="106"/>
      <c r="AF91" s="58">
        <f>SUMIF(Tabla2[Tarea],'POA Eje 3'!R91,Tabla2[Monto total (RD$)])</f>
        <v>0</v>
      </c>
    </row>
    <row r="92" spans="1:32" ht="25.5" x14ac:dyDescent="0.2">
      <c r="A92" s="321"/>
      <c r="B92" s="321"/>
      <c r="C92" s="376"/>
      <c r="D92" s="376"/>
      <c r="E92" s="463"/>
      <c r="F92" s="463"/>
      <c r="G92" s="403"/>
      <c r="H92" s="403"/>
      <c r="I92" s="403"/>
      <c r="J92" s="403"/>
      <c r="K92" s="376"/>
      <c r="L92" s="376"/>
      <c r="M92" s="321"/>
      <c r="N92" s="321"/>
      <c r="O92" s="321"/>
      <c r="P92" s="321"/>
      <c r="Q92" s="33">
        <v>8</v>
      </c>
      <c r="R92" s="191" t="s">
        <v>1289</v>
      </c>
      <c r="S92" s="61" t="s">
        <v>396</v>
      </c>
      <c r="T92" s="106"/>
      <c r="U92" s="106"/>
      <c r="V92" s="106"/>
      <c r="W92" s="106"/>
      <c r="X92" s="106"/>
      <c r="Y92" s="106"/>
      <c r="Z92" s="106"/>
      <c r="AA92" s="106"/>
      <c r="AB92" s="106"/>
      <c r="AC92" s="106"/>
      <c r="AD92" s="106"/>
      <c r="AE92" s="106"/>
      <c r="AF92" s="58">
        <f>SUMIF(Tabla2[Tarea],'POA Eje 3'!R92,Tabla2[Monto total (RD$)])</f>
        <v>0</v>
      </c>
    </row>
    <row r="93" spans="1:32" ht="25.5" x14ac:dyDescent="0.2">
      <c r="A93" s="321"/>
      <c r="B93" s="321"/>
      <c r="C93" s="376"/>
      <c r="D93" s="376"/>
      <c r="E93" s="463"/>
      <c r="F93" s="463"/>
      <c r="G93" s="403"/>
      <c r="H93" s="403"/>
      <c r="I93" s="403"/>
      <c r="J93" s="403"/>
      <c r="K93" s="376"/>
      <c r="L93" s="376"/>
      <c r="M93" s="321"/>
      <c r="N93" s="321"/>
      <c r="O93" s="321"/>
      <c r="P93" s="321"/>
      <c r="Q93" s="33">
        <v>9</v>
      </c>
      <c r="R93" s="191" t="s">
        <v>397</v>
      </c>
      <c r="S93" s="61" t="s">
        <v>398</v>
      </c>
      <c r="T93" s="106"/>
      <c r="U93" s="106"/>
      <c r="V93" s="106"/>
      <c r="W93" s="106"/>
      <c r="X93" s="106"/>
      <c r="Y93" s="106"/>
      <c r="Z93" s="106"/>
      <c r="AA93" s="106"/>
      <c r="AB93" s="106"/>
      <c r="AC93" s="106"/>
      <c r="AD93" s="106"/>
      <c r="AE93" s="106"/>
      <c r="AF93" s="58">
        <f>SUMIF(Tabla2[Tarea],'POA Eje 3'!R93,Tabla2[Monto total (RD$)])</f>
        <v>0</v>
      </c>
    </row>
    <row r="94" spans="1:32" ht="25.5" x14ac:dyDescent="0.2">
      <c r="A94" s="321"/>
      <c r="B94" s="321"/>
      <c r="C94" s="376"/>
      <c r="D94" s="376"/>
      <c r="E94" s="463"/>
      <c r="F94" s="463"/>
      <c r="G94" s="403"/>
      <c r="H94" s="403"/>
      <c r="I94" s="403"/>
      <c r="J94" s="403"/>
      <c r="K94" s="376"/>
      <c r="L94" s="376"/>
      <c r="M94" s="319">
        <v>1</v>
      </c>
      <c r="N94" s="319" t="s">
        <v>1772</v>
      </c>
      <c r="O94" s="319" t="s">
        <v>753</v>
      </c>
      <c r="P94" s="319" t="s">
        <v>1288</v>
      </c>
      <c r="Q94" s="33">
        <v>1</v>
      </c>
      <c r="R94" s="191" t="s">
        <v>1290</v>
      </c>
      <c r="S94" s="61" t="s">
        <v>1291</v>
      </c>
      <c r="T94" s="106"/>
      <c r="U94" s="106"/>
      <c r="V94" s="106"/>
      <c r="W94" s="106"/>
      <c r="X94" s="106"/>
      <c r="Y94" s="106"/>
      <c r="Z94" s="106"/>
      <c r="AA94" s="106"/>
      <c r="AB94" s="106"/>
      <c r="AC94" s="106"/>
      <c r="AD94" s="106"/>
      <c r="AE94" s="106"/>
      <c r="AF94" s="58">
        <f>SUMIF(Tabla2[Tarea],'POA Eje 3'!R94,Tabla2[Monto total (RD$)])</f>
        <v>0</v>
      </c>
    </row>
    <row r="95" spans="1:32" x14ac:dyDescent="0.2">
      <c r="A95" s="321"/>
      <c r="B95" s="321"/>
      <c r="C95" s="376"/>
      <c r="D95" s="376"/>
      <c r="E95" s="463"/>
      <c r="F95" s="463"/>
      <c r="G95" s="403"/>
      <c r="H95" s="403"/>
      <c r="I95" s="403"/>
      <c r="J95" s="403"/>
      <c r="K95" s="376"/>
      <c r="L95" s="376"/>
      <c r="M95" s="372"/>
      <c r="N95" s="372"/>
      <c r="O95" s="372"/>
      <c r="P95" s="372"/>
      <c r="Q95" s="33">
        <v>2</v>
      </c>
      <c r="R95" s="191" t="s">
        <v>1292</v>
      </c>
      <c r="S95" s="61"/>
      <c r="T95" s="106"/>
      <c r="U95" s="106"/>
      <c r="V95" s="106"/>
      <c r="W95" s="106"/>
      <c r="X95" s="106"/>
      <c r="Y95" s="106"/>
      <c r="Z95" s="106"/>
      <c r="AA95" s="106"/>
      <c r="AB95" s="106"/>
      <c r="AC95" s="106"/>
      <c r="AD95" s="106"/>
      <c r="AE95" s="106"/>
      <c r="AF95" s="58">
        <f>SUMIF(Tabla2[Tarea],'POA Eje 3'!R95,Tabla2[Monto total (RD$)])</f>
        <v>0</v>
      </c>
    </row>
    <row r="96" spans="1:32" x14ac:dyDescent="0.2">
      <c r="A96" s="321"/>
      <c r="B96" s="321"/>
      <c r="C96" s="376"/>
      <c r="D96" s="376"/>
      <c r="E96" s="463"/>
      <c r="F96" s="463"/>
      <c r="G96" s="403"/>
      <c r="H96" s="403"/>
      <c r="I96" s="403"/>
      <c r="J96" s="403"/>
      <c r="K96" s="376"/>
      <c r="L96" s="376"/>
      <c r="M96" s="372"/>
      <c r="N96" s="372"/>
      <c r="O96" s="372"/>
      <c r="P96" s="372"/>
      <c r="Q96" s="33">
        <v>3</v>
      </c>
      <c r="R96" s="191" t="s">
        <v>1293</v>
      </c>
      <c r="S96" s="61"/>
      <c r="T96" s="106"/>
      <c r="U96" s="106"/>
      <c r="V96" s="106"/>
      <c r="W96" s="106"/>
      <c r="X96" s="106"/>
      <c r="Y96" s="106"/>
      <c r="Z96" s="106"/>
      <c r="AA96" s="106"/>
      <c r="AB96" s="106"/>
      <c r="AC96" s="106"/>
      <c r="AD96" s="106"/>
      <c r="AE96" s="106"/>
      <c r="AF96" s="58">
        <f>SUMIF(Tabla2[Tarea],'POA Eje 3'!R96,Tabla2[Monto total (RD$)])</f>
        <v>0</v>
      </c>
    </row>
    <row r="97" spans="1:32" x14ac:dyDescent="0.2">
      <c r="A97" s="321"/>
      <c r="B97" s="321"/>
      <c r="C97" s="376"/>
      <c r="D97" s="376"/>
      <c r="E97" s="463"/>
      <c r="F97" s="463"/>
      <c r="G97" s="403"/>
      <c r="H97" s="403"/>
      <c r="I97" s="403"/>
      <c r="J97" s="403"/>
      <c r="K97" s="376"/>
      <c r="L97" s="376"/>
      <c r="M97" s="372"/>
      <c r="N97" s="372"/>
      <c r="O97" s="372"/>
      <c r="P97" s="372"/>
      <c r="Q97" s="33">
        <v>4</v>
      </c>
      <c r="R97" s="191" t="s">
        <v>1294</v>
      </c>
      <c r="S97" s="61"/>
      <c r="T97" s="106"/>
      <c r="U97" s="106"/>
      <c r="V97" s="106"/>
      <c r="W97" s="106"/>
      <c r="X97" s="106"/>
      <c r="Y97" s="106"/>
      <c r="Z97" s="106"/>
      <c r="AA97" s="106"/>
      <c r="AB97" s="106"/>
      <c r="AC97" s="106"/>
      <c r="AD97" s="106"/>
      <c r="AE97" s="106"/>
      <c r="AF97" s="58">
        <f>SUMIF(Tabla2[Tarea],'POA Eje 3'!R97,Tabla2[Monto total (RD$)])</f>
        <v>0</v>
      </c>
    </row>
    <row r="98" spans="1:32" x14ac:dyDescent="0.2">
      <c r="A98" s="321"/>
      <c r="B98" s="321"/>
      <c r="C98" s="376"/>
      <c r="D98" s="376"/>
      <c r="E98" s="463"/>
      <c r="F98" s="463"/>
      <c r="G98" s="403"/>
      <c r="H98" s="403"/>
      <c r="I98" s="403"/>
      <c r="J98" s="403"/>
      <c r="K98" s="376"/>
      <c r="L98" s="376"/>
      <c r="M98" s="372"/>
      <c r="N98" s="372"/>
      <c r="O98" s="372"/>
      <c r="P98" s="372"/>
      <c r="Q98" s="33">
        <v>5</v>
      </c>
      <c r="R98" s="191" t="s">
        <v>1295</v>
      </c>
      <c r="S98" s="61"/>
      <c r="T98" s="106"/>
      <c r="U98" s="106"/>
      <c r="V98" s="106"/>
      <c r="W98" s="106"/>
      <c r="X98" s="106"/>
      <c r="Y98" s="106"/>
      <c r="Z98" s="106"/>
      <c r="AA98" s="106"/>
      <c r="AB98" s="106"/>
      <c r="AC98" s="106"/>
      <c r="AD98" s="106"/>
      <c r="AE98" s="106"/>
      <c r="AF98" s="58">
        <f>SUMIF(Tabla2[Tarea],'POA Eje 3'!R98,Tabla2[Monto total (RD$)])</f>
        <v>0</v>
      </c>
    </row>
    <row r="99" spans="1:32" x14ac:dyDescent="0.2">
      <c r="A99" s="321"/>
      <c r="B99" s="321"/>
      <c r="C99" s="376"/>
      <c r="D99" s="376"/>
      <c r="E99" s="463"/>
      <c r="F99" s="463"/>
      <c r="G99" s="403"/>
      <c r="H99" s="403"/>
      <c r="I99" s="403"/>
      <c r="J99" s="403"/>
      <c r="K99" s="376"/>
      <c r="L99" s="376"/>
      <c r="M99" s="372"/>
      <c r="N99" s="372"/>
      <c r="O99" s="372"/>
      <c r="P99" s="372"/>
      <c r="Q99" s="33">
        <v>6</v>
      </c>
      <c r="R99" s="191" t="s">
        <v>1296</v>
      </c>
      <c r="S99" s="61"/>
      <c r="T99" s="106"/>
      <c r="U99" s="106"/>
      <c r="V99" s="106"/>
      <c r="W99" s="106"/>
      <c r="X99" s="106"/>
      <c r="Y99" s="106"/>
      <c r="Z99" s="106"/>
      <c r="AA99" s="106"/>
      <c r="AB99" s="106"/>
      <c r="AC99" s="106"/>
      <c r="AD99" s="106"/>
      <c r="AE99" s="106"/>
      <c r="AF99" s="58">
        <f>SUMIF(Tabla2[Tarea],'POA Eje 3'!R99,Tabla2[Monto total (RD$)])</f>
        <v>0</v>
      </c>
    </row>
    <row r="100" spans="1:32" x14ac:dyDescent="0.2">
      <c r="A100" s="321"/>
      <c r="B100" s="321"/>
      <c r="C100" s="376"/>
      <c r="D100" s="376"/>
      <c r="E100" s="463"/>
      <c r="F100" s="463"/>
      <c r="G100" s="403"/>
      <c r="H100" s="403"/>
      <c r="I100" s="403"/>
      <c r="J100" s="403"/>
      <c r="K100" s="376"/>
      <c r="L100" s="376"/>
      <c r="M100" s="372"/>
      <c r="N100" s="372"/>
      <c r="O100" s="372"/>
      <c r="P100" s="372"/>
      <c r="Q100" s="33">
        <v>7</v>
      </c>
      <c r="R100" s="191" t="s">
        <v>1297</v>
      </c>
      <c r="S100" s="61" t="s">
        <v>1298</v>
      </c>
      <c r="T100" s="106"/>
      <c r="U100" s="106"/>
      <c r="V100" s="106"/>
      <c r="W100" s="106"/>
      <c r="X100" s="106"/>
      <c r="Y100" s="106"/>
      <c r="Z100" s="106"/>
      <c r="AA100" s="106"/>
      <c r="AB100" s="106"/>
      <c r="AC100" s="106"/>
      <c r="AD100" s="106"/>
      <c r="AE100" s="106"/>
      <c r="AF100" s="58">
        <f>SUMIF(Tabla2[Tarea],'POA Eje 3'!R100,Tabla2[Monto total (RD$)])</f>
        <v>0</v>
      </c>
    </row>
    <row r="101" spans="1:32" x14ac:dyDescent="0.2">
      <c r="A101" s="321"/>
      <c r="B101" s="321"/>
      <c r="C101" s="376"/>
      <c r="D101" s="376"/>
      <c r="E101" s="463"/>
      <c r="F101" s="463"/>
      <c r="G101" s="403"/>
      <c r="H101" s="403"/>
      <c r="I101" s="403"/>
      <c r="J101" s="403"/>
      <c r="K101" s="376"/>
      <c r="L101" s="376"/>
      <c r="M101" s="372"/>
      <c r="N101" s="372"/>
      <c r="O101" s="372"/>
      <c r="P101" s="372"/>
      <c r="Q101" s="33">
        <v>8</v>
      </c>
      <c r="R101" s="191" t="s">
        <v>1299</v>
      </c>
      <c r="S101" s="61"/>
      <c r="T101" s="106"/>
      <c r="U101" s="106"/>
      <c r="V101" s="106"/>
      <c r="W101" s="106"/>
      <c r="X101" s="106"/>
      <c r="Y101" s="106"/>
      <c r="Z101" s="106"/>
      <c r="AA101" s="106"/>
      <c r="AB101" s="106"/>
      <c r="AC101" s="106"/>
      <c r="AD101" s="106"/>
      <c r="AE101" s="106"/>
      <c r="AF101" s="58">
        <f>SUMIF(Tabla2[Tarea],'POA Eje 3'!R101,Tabla2[Monto total (RD$)])</f>
        <v>0</v>
      </c>
    </row>
    <row r="102" spans="1:32" ht="25.5" x14ac:dyDescent="0.2">
      <c r="A102" s="321"/>
      <c r="B102" s="321"/>
      <c r="C102" s="376"/>
      <c r="D102" s="376"/>
      <c r="E102" s="463"/>
      <c r="F102" s="463"/>
      <c r="G102" s="403"/>
      <c r="H102" s="403"/>
      <c r="I102" s="403"/>
      <c r="J102" s="403"/>
      <c r="K102" s="376"/>
      <c r="L102" s="376"/>
      <c r="M102" s="372"/>
      <c r="N102" s="372"/>
      <c r="O102" s="372"/>
      <c r="P102" s="372"/>
      <c r="Q102" s="33">
        <v>9</v>
      </c>
      <c r="R102" s="191" t="s">
        <v>1289</v>
      </c>
      <c r="S102" s="61" t="s">
        <v>1300</v>
      </c>
      <c r="T102" s="106"/>
      <c r="U102" s="106"/>
      <c r="V102" s="106"/>
      <c r="W102" s="106"/>
      <c r="X102" s="106"/>
      <c r="Y102" s="106"/>
      <c r="Z102" s="106"/>
      <c r="AA102" s="106"/>
      <c r="AB102" s="106"/>
      <c r="AC102" s="106"/>
      <c r="AD102" s="106"/>
      <c r="AE102" s="106"/>
      <c r="AF102" s="58">
        <f>SUMIF(Tabla2[Tarea],'POA Eje 3'!R102,Tabla2[Monto total (RD$)])</f>
        <v>0</v>
      </c>
    </row>
    <row r="103" spans="1:32" x14ac:dyDescent="0.2">
      <c r="A103" s="321"/>
      <c r="B103" s="321"/>
      <c r="C103" s="377"/>
      <c r="D103" s="377"/>
      <c r="E103" s="464"/>
      <c r="F103" s="464"/>
      <c r="G103" s="408"/>
      <c r="H103" s="408"/>
      <c r="I103" s="408"/>
      <c r="J103" s="408"/>
      <c r="K103" s="377"/>
      <c r="L103" s="377"/>
      <c r="M103" s="320"/>
      <c r="N103" s="320"/>
      <c r="O103" s="320"/>
      <c r="P103" s="320"/>
      <c r="Q103" s="33">
        <v>10</v>
      </c>
      <c r="R103" s="33" t="s">
        <v>1301</v>
      </c>
      <c r="S103" s="33" t="s">
        <v>1302</v>
      </c>
      <c r="T103" s="106"/>
      <c r="U103" s="106"/>
      <c r="V103" s="106"/>
      <c r="W103" s="106"/>
      <c r="X103" s="106"/>
      <c r="Y103" s="106"/>
      <c r="Z103" s="106"/>
      <c r="AA103" s="106"/>
      <c r="AB103" s="106"/>
      <c r="AC103" s="106"/>
      <c r="AD103" s="106"/>
      <c r="AE103" s="106"/>
      <c r="AF103" s="58">
        <f>SUMIF(Tabla2[Tarea],'POA Eje 3'!R103,Tabla2[Monto total (RD$)])</f>
        <v>0</v>
      </c>
    </row>
    <row r="104" spans="1:32" ht="26.45" customHeight="1" x14ac:dyDescent="0.2">
      <c r="A104" s="321"/>
      <c r="B104" s="321"/>
      <c r="C104" s="382" t="s">
        <v>399</v>
      </c>
      <c r="D104" s="516" t="s">
        <v>400</v>
      </c>
      <c r="E104" s="486">
        <v>0.86</v>
      </c>
      <c r="F104" s="486">
        <v>0.9</v>
      </c>
      <c r="G104" s="487">
        <v>0.9</v>
      </c>
      <c r="H104" s="521">
        <v>0</v>
      </c>
      <c r="I104" s="402">
        <v>0</v>
      </c>
      <c r="J104" s="402">
        <v>0</v>
      </c>
      <c r="K104" s="375" t="s">
        <v>401</v>
      </c>
      <c r="L104" s="454" t="s">
        <v>402</v>
      </c>
      <c r="M104" s="597">
        <v>1</v>
      </c>
      <c r="N104" s="382" t="s">
        <v>1773</v>
      </c>
      <c r="O104" s="382" t="s">
        <v>754</v>
      </c>
      <c r="P104" s="382" t="s">
        <v>1288</v>
      </c>
      <c r="Q104" s="33">
        <v>1</v>
      </c>
      <c r="R104" s="191" t="s">
        <v>1303</v>
      </c>
      <c r="S104" s="61" t="s">
        <v>404</v>
      </c>
      <c r="T104" s="192"/>
      <c r="U104" s="61"/>
      <c r="V104" s="61"/>
      <c r="W104" s="61"/>
      <c r="X104" s="61"/>
      <c r="Y104" s="61"/>
      <c r="Z104" s="61"/>
      <c r="AA104" s="61"/>
      <c r="AB104" s="61"/>
      <c r="AC104" s="61"/>
      <c r="AD104" s="61"/>
      <c r="AE104" s="106"/>
      <c r="AF104" s="58">
        <f>SUMIF(Tabla2[Tarea],'POA Eje 3'!R104,Tabla2[Monto total (RD$)])</f>
        <v>0</v>
      </c>
    </row>
    <row r="105" spans="1:32" ht="25.5" x14ac:dyDescent="0.2">
      <c r="A105" s="321"/>
      <c r="B105" s="321"/>
      <c r="C105" s="382"/>
      <c r="D105" s="516"/>
      <c r="E105" s="486"/>
      <c r="F105" s="486"/>
      <c r="G105" s="487"/>
      <c r="H105" s="522"/>
      <c r="I105" s="403"/>
      <c r="J105" s="403"/>
      <c r="K105" s="376"/>
      <c r="L105" s="455"/>
      <c r="M105" s="597"/>
      <c r="N105" s="382"/>
      <c r="O105" s="382"/>
      <c r="P105" s="382"/>
      <c r="Q105" s="33">
        <v>2</v>
      </c>
      <c r="R105" s="191" t="s">
        <v>1304</v>
      </c>
      <c r="S105" s="61" t="s">
        <v>405</v>
      </c>
      <c r="T105" s="61"/>
      <c r="U105" s="61"/>
      <c r="V105" s="106"/>
      <c r="W105" s="61"/>
      <c r="X105" s="61"/>
      <c r="Y105" s="106"/>
      <c r="Z105" s="61"/>
      <c r="AA105" s="61"/>
      <c r="AB105" s="106"/>
      <c r="AC105" s="61"/>
      <c r="AD105" s="61"/>
      <c r="AE105" s="61"/>
      <c r="AF105" s="58">
        <f>SUMIF(Tabla2[Tarea],'POA Eje 3'!R105,Tabla2[Monto total (RD$)])</f>
        <v>0</v>
      </c>
    </row>
    <row r="106" spans="1:32" ht="25.5" x14ac:dyDescent="0.2">
      <c r="A106" s="321"/>
      <c r="B106" s="321"/>
      <c r="C106" s="382"/>
      <c r="D106" s="516"/>
      <c r="E106" s="486"/>
      <c r="F106" s="486"/>
      <c r="G106" s="487"/>
      <c r="H106" s="522"/>
      <c r="I106" s="403"/>
      <c r="J106" s="403"/>
      <c r="K106" s="376"/>
      <c r="L106" s="455"/>
      <c r="M106" s="597"/>
      <c r="N106" s="382"/>
      <c r="O106" s="382"/>
      <c r="P106" s="382"/>
      <c r="Q106" s="33">
        <v>3</v>
      </c>
      <c r="R106" s="191" t="s">
        <v>406</v>
      </c>
      <c r="S106" s="61" t="s">
        <v>407</v>
      </c>
      <c r="T106" s="61"/>
      <c r="U106" s="61"/>
      <c r="V106" s="106"/>
      <c r="W106" s="61"/>
      <c r="X106" s="61"/>
      <c r="Y106" s="106"/>
      <c r="Z106" s="61"/>
      <c r="AA106" s="61"/>
      <c r="AB106" s="106"/>
      <c r="AC106" s="61"/>
      <c r="AD106" s="61"/>
      <c r="AE106" s="61"/>
      <c r="AF106" s="58">
        <f>SUMIF(Tabla2[Tarea],'POA Eje 3'!R106,Tabla2[Monto total (RD$)])</f>
        <v>0</v>
      </c>
    </row>
    <row r="107" spans="1:32" x14ac:dyDescent="0.2">
      <c r="A107" s="321"/>
      <c r="B107" s="321"/>
      <c r="C107" s="382"/>
      <c r="D107" s="516"/>
      <c r="E107" s="486"/>
      <c r="F107" s="486"/>
      <c r="G107" s="487"/>
      <c r="H107" s="522"/>
      <c r="I107" s="403"/>
      <c r="J107" s="403"/>
      <c r="K107" s="376"/>
      <c r="L107" s="455"/>
      <c r="M107" s="597"/>
      <c r="N107" s="382"/>
      <c r="O107" s="382"/>
      <c r="P107" s="382"/>
      <c r="Q107" s="33">
        <v>4</v>
      </c>
      <c r="R107" s="191" t="s">
        <v>408</v>
      </c>
      <c r="S107" s="61" t="s">
        <v>407</v>
      </c>
      <c r="T107" s="61"/>
      <c r="U107" s="61"/>
      <c r="V107" s="61"/>
      <c r="W107" s="61"/>
      <c r="X107" s="61"/>
      <c r="Y107" s="61"/>
      <c r="Z107" s="61"/>
      <c r="AA107" s="61"/>
      <c r="AB107" s="61"/>
      <c r="AC107" s="61"/>
      <c r="AD107" s="61"/>
      <c r="AE107" s="106"/>
      <c r="AF107" s="58">
        <f>SUMIF(Tabla2[Tarea],'POA Eje 3'!R107,Tabla2[Monto total (RD$)])</f>
        <v>0</v>
      </c>
    </row>
    <row r="108" spans="1:32" x14ac:dyDescent="0.2">
      <c r="A108" s="321"/>
      <c r="B108" s="321"/>
      <c r="C108" s="382"/>
      <c r="D108" s="516"/>
      <c r="E108" s="486"/>
      <c r="F108" s="486"/>
      <c r="G108" s="487"/>
      <c r="H108" s="522"/>
      <c r="I108" s="403"/>
      <c r="J108" s="403"/>
      <c r="K108" s="376"/>
      <c r="L108" s="455"/>
      <c r="M108" s="597"/>
      <c r="N108" s="382"/>
      <c r="O108" s="382"/>
      <c r="P108" s="382"/>
      <c r="Q108" s="33">
        <v>5</v>
      </c>
      <c r="R108" s="191" t="s">
        <v>1305</v>
      </c>
      <c r="S108" s="61" t="s">
        <v>409</v>
      </c>
      <c r="T108" s="61"/>
      <c r="U108" s="61"/>
      <c r="V108" s="61"/>
      <c r="W108" s="61"/>
      <c r="X108" s="61"/>
      <c r="Y108" s="61"/>
      <c r="Z108" s="61"/>
      <c r="AA108" s="61"/>
      <c r="AB108" s="61"/>
      <c r="AC108" s="61"/>
      <c r="AD108" s="61"/>
      <c r="AE108" s="106"/>
      <c r="AF108" s="58">
        <f>SUMIF(Tabla2[Tarea],'POA Eje 3'!R108,Tabla2[Monto total (RD$)])</f>
        <v>0</v>
      </c>
    </row>
    <row r="109" spans="1:32" x14ac:dyDescent="0.2">
      <c r="A109" s="321"/>
      <c r="B109" s="321"/>
      <c r="C109" s="382"/>
      <c r="D109" s="516"/>
      <c r="E109" s="486"/>
      <c r="F109" s="486"/>
      <c r="G109" s="487"/>
      <c r="H109" s="523"/>
      <c r="I109" s="408"/>
      <c r="J109" s="408"/>
      <c r="K109" s="377"/>
      <c r="L109" s="456"/>
      <c r="M109" s="597"/>
      <c r="N109" s="382"/>
      <c r="O109" s="382"/>
      <c r="P109" s="382"/>
      <c r="Q109" s="33">
        <v>6</v>
      </c>
      <c r="R109" s="191" t="s">
        <v>1306</v>
      </c>
      <c r="S109" s="61" t="s">
        <v>407</v>
      </c>
      <c r="T109" s="61"/>
      <c r="U109" s="61"/>
      <c r="V109" s="61"/>
      <c r="W109" s="61"/>
      <c r="X109" s="61"/>
      <c r="Y109" s="61"/>
      <c r="Z109" s="61"/>
      <c r="AA109" s="61"/>
      <c r="AB109" s="61"/>
      <c r="AC109" s="61"/>
      <c r="AD109" s="61"/>
      <c r="AE109" s="106"/>
      <c r="AF109" s="58">
        <f>SUMIF(Tabla2[Tarea],'POA Eje 3'!R109,Tabla2[Monto total (RD$)])</f>
        <v>0</v>
      </c>
    </row>
    <row r="110" spans="1:32" ht="13.15" customHeight="1" x14ac:dyDescent="0.2">
      <c r="A110" s="321"/>
      <c r="B110" s="321"/>
      <c r="C110" s="382" t="s">
        <v>410</v>
      </c>
      <c r="D110" s="516" t="s">
        <v>411</v>
      </c>
      <c r="E110" s="486">
        <v>0</v>
      </c>
      <c r="F110" s="486">
        <v>0.8</v>
      </c>
      <c r="G110" s="486">
        <v>0</v>
      </c>
      <c r="H110" s="518">
        <v>0</v>
      </c>
      <c r="I110" s="462">
        <v>0</v>
      </c>
      <c r="J110" s="462">
        <v>0.8</v>
      </c>
      <c r="K110" s="375" t="s">
        <v>1307</v>
      </c>
      <c r="L110" s="454" t="s">
        <v>1308</v>
      </c>
      <c r="M110" s="597">
        <v>1</v>
      </c>
      <c r="N110" s="382" t="s">
        <v>1774</v>
      </c>
      <c r="O110" s="382" t="s">
        <v>754</v>
      </c>
      <c r="P110" s="382" t="s">
        <v>1288</v>
      </c>
      <c r="Q110" s="33">
        <v>1</v>
      </c>
      <c r="R110" s="191" t="s">
        <v>1309</v>
      </c>
      <c r="S110" s="61" t="s">
        <v>407</v>
      </c>
      <c r="T110" s="106"/>
      <c r="U110" s="61"/>
      <c r="V110" s="61"/>
      <c r="W110" s="61"/>
      <c r="X110" s="61"/>
      <c r="Y110" s="61"/>
      <c r="Z110" s="61"/>
      <c r="AA110" s="61"/>
      <c r="AB110" s="61"/>
      <c r="AC110" s="61"/>
      <c r="AD110" s="61"/>
      <c r="AE110" s="61"/>
      <c r="AF110" s="58">
        <f>SUMIF(Tabla2[Tarea],'POA Eje 3'!R110,Tabla2[Monto total (RD$)])</f>
        <v>0</v>
      </c>
    </row>
    <row r="111" spans="1:32" ht="25.5" x14ac:dyDescent="0.2">
      <c r="A111" s="321"/>
      <c r="B111" s="321"/>
      <c r="C111" s="382"/>
      <c r="D111" s="516"/>
      <c r="E111" s="486"/>
      <c r="F111" s="486"/>
      <c r="G111" s="486"/>
      <c r="H111" s="519"/>
      <c r="I111" s="463"/>
      <c r="J111" s="463"/>
      <c r="K111" s="376"/>
      <c r="L111" s="455"/>
      <c r="M111" s="597"/>
      <c r="N111" s="382"/>
      <c r="O111" s="382"/>
      <c r="P111" s="382"/>
      <c r="Q111" s="33">
        <v>2</v>
      </c>
      <c r="R111" s="191" t="s">
        <v>412</v>
      </c>
      <c r="S111" s="61" t="s">
        <v>413</v>
      </c>
      <c r="T111" s="61"/>
      <c r="U111" s="106"/>
      <c r="V111" s="106"/>
      <c r="W111" s="61"/>
      <c r="X111" s="61"/>
      <c r="Y111" s="61"/>
      <c r="Z111" s="61"/>
      <c r="AA111" s="61"/>
      <c r="AB111" s="61"/>
      <c r="AC111" s="61"/>
      <c r="AD111" s="61"/>
      <c r="AE111" s="61"/>
      <c r="AF111" s="58">
        <f>SUMIF(Tabla2[Tarea],'POA Eje 3'!R111,Tabla2[Monto total (RD$)])</f>
        <v>0</v>
      </c>
    </row>
    <row r="112" spans="1:32" ht="25.5" x14ac:dyDescent="0.2">
      <c r="A112" s="321"/>
      <c r="B112" s="321"/>
      <c r="C112" s="382"/>
      <c r="D112" s="516"/>
      <c r="E112" s="486"/>
      <c r="F112" s="486"/>
      <c r="G112" s="486"/>
      <c r="H112" s="519"/>
      <c r="I112" s="463"/>
      <c r="J112" s="463"/>
      <c r="K112" s="376"/>
      <c r="L112" s="455"/>
      <c r="M112" s="597"/>
      <c r="N112" s="382"/>
      <c r="O112" s="382"/>
      <c r="P112" s="382"/>
      <c r="Q112" s="33">
        <v>3</v>
      </c>
      <c r="R112" s="191" t="s">
        <v>414</v>
      </c>
      <c r="S112" s="61" t="s">
        <v>415</v>
      </c>
      <c r="T112" s="61"/>
      <c r="U112" s="61"/>
      <c r="V112" s="61"/>
      <c r="W112" s="61"/>
      <c r="X112" s="61"/>
      <c r="Y112" s="106"/>
      <c r="Z112" s="61"/>
      <c r="AA112" s="61"/>
      <c r="AB112" s="106"/>
      <c r="AC112" s="61"/>
      <c r="AD112" s="61"/>
      <c r="AE112" s="61"/>
      <c r="AF112" s="58">
        <f>SUMIF(Tabla2[Tarea],'POA Eje 3'!R112,Tabla2[Monto total (RD$)])</f>
        <v>0</v>
      </c>
    </row>
    <row r="113" spans="1:32" ht="25.5" x14ac:dyDescent="0.2">
      <c r="A113" s="321"/>
      <c r="B113" s="321"/>
      <c r="C113" s="382"/>
      <c r="D113" s="516"/>
      <c r="E113" s="486"/>
      <c r="F113" s="486"/>
      <c r="G113" s="486"/>
      <c r="H113" s="519"/>
      <c r="I113" s="463"/>
      <c r="J113" s="463"/>
      <c r="K113" s="376"/>
      <c r="L113" s="455"/>
      <c r="M113" s="597"/>
      <c r="N113" s="382"/>
      <c r="O113" s="382"/>
      <c r="P113" s="382"/>
      <c r="Q113" s="33">
        <v>4</v>
      </c>
      <c r="R113" s="191" t="s">
        <v>416</v>
      </c>
      <c r="S113" s="61" t="s">
        <v>415</v>
      </c>
      <c r="T113" s="61"/>
      <c r="U113" s="61"/>
      <c r="V113" s="61"/>
      <c r="W113" s="61"/>
      <c r="X113" s="61"/>
      <c r="Y113" s="106"/>
      <c r="Z113" s="61"/>
      <c r="AA113" s="61"/>
      <c r="AB113" s="106"/>
      <c r="AC113" s="61"/>
      <c r="AD113" s="61"/>
      <c r="AE113" s="61"/>
      <c r="AF113" s="58">
        <f>SUMIF(Tabla2[Tarea],'POA Eje 3'!R113,Tabla2[Monto total (RD$)])</f>
        <v>0</v>
      </c>
    </row>
    <row r="114" spans="1:32" x14ac:dyDescent="0.2">
      <c r="A114" s="321"/>
      <c r="B114" s="321"/>
      <c r="C114" s="382"/>
      <c r="D114" s="516"/>
      <c r="E114" s="486"/>
      <c r="F114" s="486"/>
      <c r="G114" s="486"/>
      <c r="H114" s="519"/>
      <c r="I114" s="463"/>
      <c r="J114" s="463"/>
      <c r="K114" s="376"/>
      <c r="L114" s="455"/>
      <c r="M114" s="597"/>
      <c r="N114" s="382"/>
      <c r="O114" s="382"/>
      <c r="P114" s="382"/>
      <c r="Q114" s="33">
        <v>5</v>
      </c>
      <c r="R114" s="191" t="s">
        <v>408</v>
      </c>
      <c r="S114" s="61" t="s">
        <v>415</v>
      </c>
      <c r="T114" s="61"/>
      <c r="U114" s="61"/>
      <c r="V114" s="61"/>
      <c r="W114" s="61"/>
      <c r="X114" s="61"/>
      <c r="Y114" s="61"/>
      <c r="Z114" s="61"/>
      <c r="AA114" s="61"/>
      <c r="AB114" s="61"/>
      <c r="AC114" s="61"/>
      <c r="AD114" s="61"/>
      <c r="AE114" s="106"/>
      <c r="AF114" s="58">
        <f>SUMIF(Tabla2[Tarea],'POA Eje 3'!R114,Tabla2[Monto total (RD$)])</f>
        <v>0</v>
      </c>
    </row>
    <row r="115" spans="1:32" x14ac:dyDescent="0.2">
      <c r="A115" s="321"/>
      <c r="B115" s="321"/>
      <c r="C115" s="382"/>
      <c r="D115" s="516"/>
      <c r="E115" s="486"/>
      <c r="F115" s="486"/>
      <c r="G115" s="486"/>
      <c r="H115" s="519"/>
      <c r="I115" s="463"/>
      <c r="J115" s="463"/>
      <c r="K115" s="376"/>
      <c r="L115" s="455"/>
      <c r="M115" s="597"/>
      <c r="N115" s="382"/>
      <c r="O115" s="382"/>
      <c r="P115" s="382"/>
      <c r="Q115" s="33">
        <v>6</v>
      </c>
      <c r="R115" s="191" t="s">
        <v>1310</v>
      </c>
      <c r="S115" s="61" t="s">
        <v>385</v>
      </c>
      <c r="T115" s="61"/>
      <c r="U115" s="61"/>
      <c r="V115" s="61"/>
      <c r="W115" s="61"/>
      <c r="X115" s="61"/>
      <c r="Y115" s="61"/>
      <c r="Z115" s="61"/>
      <c r="AA115" s="61"/>
      <c r="AB115" s="61"/>
      <c r="AC115" s="61"/>
      <c r="AD115" s="61"/>
      <c r="AE115" s="106"/>
      <c r="AF115" s="58">
        <f>SUMIF(Tabla2[Tarea],'POA Eje 3'!R115,Tabla2[Monto total (RD$)])</f>
        <v>0</v>
      </c>
    </row>
    <row r="116" spans="1:32" x14ac:dyDescent="0.2">
      <c r="A116" s="321"/>
      <c r="B116" s="321"/>
      <c r="C116" s="382"/>
      <c r="D116" s="516"/>
      <c r="E116" s="486"/>
      <c r="F116" s="486"/>
      <c r="G116" s="486"/>
      <c r="H116" s="520"/>
      <c r="I116" s="464"/>
      <c r="J116" s="464"/>
      <c r="K116" s="377"/>
      <c r="L116" s="456"/>
      <c r="M116" s="597"/>
      <c r="N116" s="382"/>
      <c r="O116" s="382"/>
      <c r="P116" s="382"/>
      <c r="Q116" s="33">
        <v>7</v>
      </c>
      <c r="R116" s="191" t="s">
        <v>417</v>
      </c>
      <c r="S116" s="61" t="s">
        <v>415</v>
      </c>
      <c r="T116" s="61"/>
      <c r="U116" s="61"/>
      <c r="V116" s="61"/>
      <c r="W116" s="61"/>
      <c r="X116" s="61"/>
      <c r="Y116" s="61"/>
      <c r="Z116" s="61"/>
      <c r="AA116" s="61"/>
      <c r="AB116" s="61"/>
      <c r="AC116" s="61"/>
      <c r="AD116" s="61"/>
      <c r="AE116" s="106"/>
      <c r="AF116" s="58">
        <f>SUMIF(Tabla2[Tarea],'POA Eje 3'!R116,Tabla2[Monto total (RD$)])</f>
        <v>0</v>
      </c>
    </row>
    <row r="117" spans="1:32" ht="42.6" customHeight="1" x14ac:dyDescent="0.2">
      <c r="A117" s="321"/>
      <c r="B117" s="321"/>
      <c r="C117" s="375" t="s">
        <v>418</v>
      </c>
      <c r="D117" s="375" t="s">
        <v>2087</v>
      </c>
      <c r="E117" s="524">
        <v>0.9</v>
      </c>
      <c r="F117" s="462">
        <v>0.9</v>
      </c>
      <c r="G117" s="462">
        <v>0.1</v>
      </c>
      <c r="H117" s="462">
        <v>0.3</v>
      </c>
      <c r="I117" s="462">
        <v>0.7</v>
      </c>
      <c r="J117" s="462">
        <v>0.9</v>
      </c>
      <c r="K117" s="375" t="s">
        <v>427</v>
      </c>
      <c r="L117" s="375" t="s">
        <v>1311</v>
      </c>
      <c r="M117" s="309">
        <v>1</v>
      </c>
      <c r="N117" s="375" t="s">
        <v>1775</v>
      </c>
      <c r="O117" s="375" t="s">
        <v>754</v>
      </c>
      <c r="P117" s="375" t="s">
        <v>1288</v>
      </c>
      <c r="Q117" s="33">
        <v>1</v>
      </c>
      <c r="R117" s="191" t="s">
        <v>1312</v>
      </c>
      <c r="S117" s="61" t="s">
        <v>419</v>
      </c>
      <c r="T117" s="192"/>
      <c r="U117" s="61"/>
      <c r="V117" s="61"/>
      <c r="W117" s="61"/>
      <c r="X117" s="61"/>
      <c r="Y117" s="61"/>
      <c r="Z117" s="61"/>
      <c r="AA117" s="61"/>
      <c r="AB117" s="61"/>
      <c r="AC117" s="61"/>
      <c r="AD117" s="61"/>
      <c r="AE117" s="61"/>
      <c r="AF117" s="58">
        <f>SUMIF(Tabla2[Tarea],'POA Eje 3'!R117,Tabla2[Monto total (RD$)])</f>
        <v>0</v>
      </c>
    </row>
    <row r="118" spans="1:32" ht="25.5" x14ac:dyDescent="0.2">
      <c r="A118" s="321"/>
      <c r="B118" s="321"/>
      <c r="C118" s="376"/>
      <c r="D118" s="377"/>
      <c r="E118" s="525"/>
      <c r="F118" s="464"/>
      <c r="G118" s="464"/>
      <c r="H118" s="464"/>
      <c r="I118" s="464"/>
      <c r="J118" s="464"/>
      <c r="K118" s="377"/>
      <c r="L118" s="377"/>
      <c r="M118" s="310"/>
      <c r="N118" s="376"/>
      <c r="O118" s="376"/>
      <c r="P118" s="376"/>
      <c r="Q118" s="33">
        <v>2</v>
      </c>
      <c r="R118" s="191" t="s">
        <v>420</v>
      </c>
      <c r="S118" s="61" t="s">
        <v>419</v>
      </c>
      <c r="T118" s="61"/>
      <c r="U118" s="106"/>
      <c r="V118" s="106"/>
      <c r="W118" s="61"/>
      <c r="X118" s="61"/>
      <c r="Y118" s="61"/>
      <c r="Z118" s="61"/>
      <c r="AA118" s="61"/>
      <c r="AB118" s="61"/>
      <c r="AC118" s="61"/>
      <c r="AD118" s="61"/>
      <c r="AE118" s="61"/>
      <c r="AF118" s="58">
        <f>SUMIF(Tabla2[Tarea],'POA Eje 3'!R118,Tabla2[Monto total (RD$)])</f>
        <v>0</v>
      </c>
    </row>
    <row r="119" spans="1:32" ht="25.5" x14ac:dyDescent="0.2">
      <c r="A119" s="321"/>
      <c r="B119" s="321"/>
      <c r="C119" s="376"/>
      <c r="D119" s="375" t="s">
        <v>2088</v>
      </c>
      <c r="E119" s="524">
        <v>0.64</v>
      </c>
      <c r="F119" s="462">
        <v>0.6</v>
      </c>
      <c r="G119" s="462">
        <v>0.1</v>
      </c>
      <c r="H119" s="462">
        <v>0.25</v>
      </c>
      <c r="I119" s="462">
        <v>0.5</v>
      </c>
      <c r="J119" s="462">
        <v>0.6</v>
      </c>
      <c r="K119" s="375" t="s">
        <v>1313</v>
      </c>
      <c r="L119" s="375" t="s">
        <v>402</v>
      </c>
      <c r="M119" s="310"/>
      <c r="N119" s="376"/>
      <c r="O119" s="376"/>
      <c r="P119" s="376"/>
      <c r="Q119" s="33">
        <v>3</v>
      </c>
      <c r="R119" s="191" t="s">
        <v>421</v>
      </c>
      <c r="S119" s="61" t="s">
        <v>422</v>
      </c>
      <c r="T119" s="61"/>
      <c r="U119" s="106"/>
      <c r="V119" s="106"/>
      <c r="W119" s="106"/>
      <c r="X119" s="106"/>
      <c r="Y119" s="106"/>
      <c r="Z119" s="106"/>
      <c r="AA119" s="106"/>
      <c r="AB119" s="106"/>
      <c r="AC119" s="106"/>
      <c r="AD119" s="106"/>
      <c r="AE119" s="106"/>
      <c r="AF119" s="58">
        <f>SUMIF(Tabla2[Tarea],'POA Eje 3'!R119,Tabla2[Monto total (RD$)])</f>
        <v>6000000</v>
      </c>
    </row>
    <row r="120" spans="1:32" ht="39.6" customHeight="1" x14ac:dyDescent="0.2">
      <c r="A120" s="321"/>
      <c r="B120" s="321"/>
      <c r="C120" s="376"/>
      <c r="D120" s="376"/>
      <c r="E120" s="530"/>
      <c r="F120" s="463"/>
      <c r="G120" s="463"/>
      <c r="H120" s="463"/>
      <c r="I120" s="463"/>
      <c r="J120" s="463"/>
      <c r="K120" s="376"/>
      <c r="L120" s="376"/>
      <c r="M120" s="310"/>
      <c r="N120" s="376"/>
      <c r="O120" s="376"/>
      <c r="P120" s="376"/>
      <c r="Q120" s="33">
        <v>4</v>
      </c>
      <c r="R120" s="191" t="s">
        <v>423</v>
      </c>
      <c r="S120" s="61" t="s">
        <v>424</v>
      </c>
      <c r="T120" s="61"/>
      <c r="U120" s="106"/>
      <c r="V120" s="106"/>
      <c r="W120" s="106"/>
      <c r="X120" s="106"/>
      <c r="Y120" s="106"/>
      <c r="Z120" s="106"/>
      <c r="AA120" s="106"/>
      <c r="AB120" s="106"/>
      <c r="AC120" s="106"/>
      <c r="AD120" s="106"/>
      <c r="AE120" s="106"/>
      <c r="AF120" s="58">
        <f>SUMIF(Tabla2[Tarea],'POA Eje 3'!R120,Tabla2[Monto total (RD$)])</f>
        <v>0</v>
      </c>
    </row>
    <row r="121" spans="1:32" ht="25.5" x14ac:dyDescent="0.2">
      <c r="A121" s="321"/>
      <c r="B121" s="321"/>
      <c r="C121" s="376"/>
      <c r="D121" s="376"/>
      <c r="E121" s="530"/>
      <c r="F121" s="463"/>
      <c r="G121" s="463"/>
      <c r="H121" s="463"/>
      <c r="I121" s="463"/>
      <c r="J121" s="463"/>
      <c r="K121" s="376"/>
      <c r="L121" s="376"/>
      <c r="M121" s="310"/>
      <c r="N121" s="376"/>
      <c r="O121" s="376"/>
      <c r="P121" s="376"/>
      <c r="Q121" s="33">
        <v>5</v>
      </c>
      <c r="R121" s="191" t="s">
        <v>425</v>
      </c>
      <c r="S121" s="61" t="s">
        <v>426</v>
      </c>
      <c r="T121" s="61"/>
      <c r="U121" s="61"/>
      <c r="V121" s="106"/>
      <c r="W121" s="61"/>
      <c r="X121" s="61"/>
      <c r="Y121" s="106"/>
      <c r="Z121" s="61"/>
      <c r="AA121" s="61"/>
      <c r="AB121" s="61"/>
      <c r="AC121" s="106"/>
      <c r="AD121" s="61"/>
      <c r="AE121" s="106"/>
      <c r="AF121" s="58">
        <f>SUMIF(Tabla2[Tarea],'POA Eje 3'!R121,Tabla2[Monto total (RD$)])</f>
        <v>0</v>
      </c>
    </row>
    <row r="122" spans="1:32" ht="38.25" x14ac:dyDescent="0.2">
      <c r="A122" s="321"/>
      <c r="B122" s="321"/>
      <c r="C122" s="377"/>
      <c r="D122" s="377"/>
      <c r="E122" s="525"/>
      <c r="F122" s="464"/>
      <c r="G122" s="464"/>
      <c r="H122" s="464"/>
      <c r="I122" s="464"/>
      <c r="J122" s="464"/>
      <c r="K122" s="377"/>
      <c r="L122" s="377"/>
      <c r="M122" s="311"/>
      <c r="N122" s="377"/>
      <c r="O122" s="377"/>
      <c r="P122" s="377"/>
      <c r="Q122" s="33">
        <v>6</v>
      </c>
      <c r="R122" s="191" t="s">
        <v>1314</v>
      </c>
      <c r="S122" s="61" t="s">
        <v>1315</v>
      </c>
      <c r="T122" s="61"/>
      <c r="U122" s="61"/>
      <c r="V122" s="106"/>
      <c r="W122" s="61"/>
      <c r="X122" s="61"/>
      <c r="Y122" s="106"/>
      <c r="Z122" s="61"/>
      <c r="AA122" s="61"/>
      <c r="AB122" s="61"/>
      <c r="AC122" s="106"/>
      <c r="AD122" s="61"/>
      <c r="AE122" s="106"/>
      <c r="AF122" s="58">
        <f>SUMIF(Tabla2[Tarea],'POA Eje 3'!R122,Tabla2[Monto total (RD$)])</f>
        <v>0</v>
      </c>
    </row>
    <row r="123" spans="1:32" ht="51" x14ac:dyDescent="0.2">
      <c r="A123" s="321"/>
      <c r="B123" s="321" t="s">
        <v>428</v>
      </c>
      <c r="C123" s="321" t="s">
        <v>724</v>
      </c>
      <c r="D123" s="386" t="s">
        <v>1316</v>
      </c>
      <c r="E123" s="395" t="s">
        <v>1012</v>
      </c>
      <c r="F123" s="395">
        <v>0.7</v>
      </c>
      <c r="G123" s="395">
        <v>0.7</v>
      </c>
      <c r="H123" s="395">
        <v>0.7</v>
      </c>
      <c r="I123" s="395">
        <v>0.7</v>
      </c>
      <c r="J123" s="395">
        <v>0.7</v>
      </c>
      <c r="K123" s="378" t="s">
        <v>1317</v>
      </c>
      <c r="L123" s="454" t="s">
        <v>429</v>
      </c>
      <c r="M123" s="47">
        <v>1</v>
      </c>
      <c r="N123" s="101" t="s">
        <v>1776</v>
      </c>
      <c r="O123" s="101" t="s">
        <v>755</v>
      </c>
      <c r="P123" s="101" t="s">
        <v>1288</v>
      </c>
      <c r="Q123" s="101">
        <v>1</v>
      </c>
      <c r="R123" s="29" t="s">
        <v>1318</v>
      </c>
      <c r="S123" s="61" t="s">
        <v>430</v>
      </c>
      <c r="T123" s="106"/>
      <c r="U123" s="106"/>
      <c r="V123" s="106"/>
      <c r="W123" s="106"/>
      <c r="X123" s="106"/>
      <c r="Y123" s="106"/>
      <c r="Z123" s="106"/>
      <c r="AA123" s="106"/>
      <c r="AB123" s="106"/>
      <c r="AC123" s="106"/>
      <c r="AD123" s="106"/>
      <c r="AE123" s="106"/>
      <c r="AF123" s="58">
        <f>SUMIF(Tabla2[Tarea],'POA Eje 3'!R123,Tabla2[Monto total (RD$)])</f>
        <v>0</v>
      </c>
    </row>
    <row r="124" spans="1:32" ht="51" x14ac:dyDescent="0.2">
      <c r="A124" s="321"/>
      <c r="B124" s="321"/>
      <c r="C124" s="321"/>
      <c r="D124" s="386"/>
      <c r="E124" s="395"/>
      <c r="F124" s="395"/>
      <c r="G124" s="395"/>
      <c r="H124" s="395"/>
      <c r="I124" s="395"/>
      <c r="J124" s="395"/>
      <c r="K124" s="380"/>
      <c r="L124" s="455"/>
      <c r="M124" s="47">
        <v>2</v>
      </c>
      <c r="N124" s="101" t="s">
        <v>1777</v>
      </c>
      <c r="O124" s="101" t="s">
        <v>755</v>
      </c>
      <c r="P124" s="101" t="s">
        <v>1288</v>
      </c>
      <c r="Q124" s="101">
        <v>2</v>
      </c>
      <c r="R124" s="29" t="s">
        <v>431</v>
      </c>
      <c r="S124" s="61" t="s">
        <v>430</v>
      </c>
      <c r="T124" s="106"/>
      <c r="U124" s="106"/>
      <c r="V124" s="106"/>
      <c r="W124" s="106"/>
      <c r="X124" s="106"/>
      <c r="Y124" s="106"/>
      <c r="Z124" s="106"/>
      <c r="AA124" s="106"/>
      <c r="AB124" s="106"/>
      <c r="AC124" s="106"/>
      <c r="AD124" s="106"/>
      <c r="AE124" s="106"/>
      <c r="AF124" s="58">
        <f>SUMIF(Tabla2[Tarea],'POA Eje 3'!R124,Tabla2[Monto total (RD$)])</f>
        <v>0</v>
      </c>
    </row>
    <row r="125" spans="1:32" ht="51" x14ac:dyDescent="0.2">
      <c r="A125" s="321"/>
      <c r="B125" s="321"/>
      <c r="C125" s="321"/>
      <c r="D125" s="386"/>
      <c r="E125" s="395"/>
      <c r="F125" s="395"/>
      <c r="G125" s="395"/>
      <c r="H125" s="395"/>
      <c r="I125" s="395"/>
      <c r="J125" s="395"/>
      <c r="K125" s="380"/>
      <c r="L125" s="455"/>
      <c r="M125" s="101">
        <v>3</v>
      </c>
      <c r="N125" s="199" t="s">
        <v>1778</v>
      </c>
      <c r="O125" s="101" t="s">
        <v>755</v>
      </c>
      <c r="P125" s="101" t="s">
        <v>1288</v>
      </c>
      <c r="Q125" s="101">
        <v>3</v>
      </c>
      <c r="R125" s="29" t="s">
        <v>1319</v>
      </c>
      <c r="S125" s="61" t="s">
        <v>432</v>
      </c>
      <c r="T125" s="61"/>
      <c r="U125" s="61"/>
      <c r="V125" s="61"/>
      <c r="W125" s="61"/>
      <c r="X125" s="61"/>
      <c r="Y125" s="61"/>
      <c r="Z125" s="61"/>
      <c r="AA125" s="61"/>
      <c r="AB125" s="61"/>
      <c r="AC125" s="61"/>
      <c r="AD125" s="106"/>
      <c r="AE125" s="61"/>
      <c r="AF125" s="58">
        <f>SUMIF(Tabla2[Tarea],'POA Eje 3'!R125,Tabla2[Monto total (RD$)])</f>
        <v>0</v>
      </c>
    </row>
    <row r="126" spans="1:32" ht="52.9" customHeight="1" x14ac:dyDescent="0.2">
      <c r="A126" s="321"/>
      <c r="B126" s="321"/>
      <c r="C126" s="321" t="s">
        <v>434</v>
      </c>
      <c r="D126" s="381" t="s">
        <v>435</v>
      </c>
      <c r="E126" s="529">
        <v>0.84</v>
      </c>
      <c r="F126" s="529">
        <v>0.9</v>
      </c>
      <c r="G126" s="395" t="s">
        <v>1012</v>
      </c>
      <c r="H126" s="395">
        <v>0.88</v>
      </c>
      <c r="I126" s="395">
        <v>0.9</v>
      </c>
      <c r="J126" s="395">
        <v>0.9</v>
      </c>
      <c r="K126" s="381" t="s">
        <v>436</v>
      </c>
      <c r="L126" s="382" t="s">
        <v>437</v>
      </c>
      <c r="M126" s="47">
        <v>1</v>
      </c>
      <c r="N126" s="101" t="s">
        <v>1779</v>
      </c>
      <c r="O126" s="101" t="s">
        <v>756</v>
      </c>
      <c r="P126" s="101" t="s">
        <v>1288</v>
      </c>
      <c r="Q126" s="101">
        <v>1</v>
      </c>
      <c r="R126" s="131" t="s">
        <v>723</v>
      </c>
      <c r="S126" s="17" t="s">
        <v>1320</v>
      </c>
      <c r="T126" s="99"/>
      <c r="U126" s="106"/>
      <c r="V126" s="106"/>
      <c r="W126" s="106"/>
      <c r="X126" s="106"/>
      <c r="Y126" s="106"/>
      <c r="Z126" s="106"/>
      <c r="AA126" s="106"/>
      <c r="AB126" s="106"/>
      <c r="AC126" s="106"/>
      <c r="AD126" s="106"/>
      <c r="AE126" s="106"/>
      <c r="AF126" s="58">
        <f>SUMIF(Tabla2[Tarea],'POA Eje 3'!R126,Tabla2[Monto total (RD$)])</f>
        <v>1389017521.1283298</v>
      </c>
    </row>
    <row r="127" spans="1:32" ht="52.9" customHeight="1" x14ac:dyDescent="0.2">
      <c r="A127" s="321"/>
      <c r="B127" s="321"/>
      <c r="C127" s="321"/>
      <c r="D127" s="381"/>
      <c r="E127" s="460"/>
      <c r="F127" s="460"/>
      <c r="G127" s="395"/>
      <c r="H127" s="395"/>
      <c r="I127" s="395"/>
      <c r="J127" s="395"/>
      <c r="K127" s="381"/>
      <c r="L127" s="382"/>
      <c r="M127" s="47">
        <v>2</v>
      </c>
      <c r="N127" s="101" t="s">
        <v>1780</v>
      </c>
      <c r="O127" s="101" t="s">
        <v>756</v>
      </c>
      <c r="P127" s="101" t="s">
        <v>1288</v>
      </c>
      <c r="Q127" s="101">
        <v>2</v>
      </c>
      <c r="R127" s="29" t="s">
        <v>438</v>
      </c>
      <c r="S127" s="61" t="s">
        <v>439</v>
      </c>
      <c r="T127" s="106"/>
      <c r="U127" s="106"/>
      <c r="V127" s="106"/>
      <c r="W127" s="106"/>
      <c r="X127" s="106"/>
      <c r="Y127" s="106"/>
      <c r="Z127" s="106"/>
      <c r="AA127" s="106"/>
      <c r="AB127" s="106"/>
      <c r="AC127" s="106"/>
      <c r="AD127" s="106"/>
      <c r="AE127" s="106"/>
      <c r="AF127" s="58">
        <f>SUMIF(Tabla2[Tarea],'POA Eje 3'!R127,Tabla2[Monto total (RD$)])</f>
        <v>0</v>
      </c>
    </row>
    <row r="128" spans="1:32" ht="51" x14ac:dyDescent="0.2">
      <c r="A128" s="321"/>
      <c r="B128" s="321"/>
      <c r="C128" s="321"/>
      <c r="D128" s="381"/>
      <c r="E128" s="460"/>
      <c r="F128" s="460"/>
      <c r="G128" s="395"/>
      <c r="H128" s="395"/>
      <c r="I128" s="395"/>
      <c r="J128" s="395"/>
      <c r="K128" s="381"/>
      <c r="L128" s="382"/>
      <c r="M128" s="47">
        <v>3</v>
      </c>
      <c r="N128" s="101" t="s">
        <v>1781</v>
      </c>
      <c r="O128" s="101" t="s">
        <v>756</v>
      </c>
      <c r="P128" s="101" t="s">
        <v>1288</v>
      </c>
      <c r="Q128" s="101">
        <v>3</v>
      </c>
      <c r="R128" s="29" t="s">
        <v>440</v>
      </c>
      <c r="S128" s="61" t="s">
        <v>439</v>
      </c>
      <c r="T128" s="106"/>
      <c r="U128" s="106"/>
      <c r="V128" s="106"/>
      <c r="W128" s="106"/>
      <c r="X128" s="106"/>
      <c r="Y128" s="106"/>
      <c r="Z128" s="106"/>
      <c r="AA128" s="106"/>
      <c r="AB128" s="106"/>
      <c r="AC128" s="106"/>
      <c r="AD128" s="106"/>
      <c r="AE128" s="106"/>
      <c r="AF128" s="58">
        <f>SUMIF(Tabla2[Tarea],'POA Eje 3'!R128,Tabla2[Monto total (RD$)])</f>
        <v>0</v>
      </c>
    </row>
    <row r="129" spans="1:32" ht="39.6" customHeight="1" x14ac:dyDescent="0.2">
      <c r="A129" s="321"/>
      <c r="B129" s="321"/>
      <c r="C129" s="321"/>
      <c r="D129" s="381"/>
      <c r="E129" s="460"/>
      <c r="F129" s="460"/>
      <c r="G129" s="395"/>
      <c r="H129" s="395"/>
      <c r="I129" s="395"/>
      <c r="J129" s="395"/>
      <c r="K129" s="381"/>
      <c r="L129" s="382"/>
      <c r="M129" s="603">
        <v>4</v>
      </c>
      <c r="N129" s="381" t="s">
        <v>1782</v>
      </c>
      <c r="O129" s="381" t="s">
        <v>756</v>
      </c>
      <c r="P129" s="381" t="s">
        <v>1288</v>
      </c>
      <c r="Q129" s="101">
        <v>4</v>
      </c>
      <c r="R129" s="193" t="s">
        <v>441</v>
      </c>
      <c r="S129" s="61" t="s">
        <v>442</v>
      </c>
      <c r="T129" s="106"/>
      <c r="U129" s="106"/>
      <c r="V129" s="106"/>
      <c r="W129" s="61"/>
      <c r="X129" s="61"/>
      <c r="Y129" s="61"/>
      <c r="Z129" s="61"/>
      <c r="AA129" s="61"/>
      <c r="AB129" s="61"/>
      <c r="AC129" s="61"/>
      <c r="AD129" s="61"/>
      <c r="AE129" s="61"/>
      <c r="AF129" s="58">
        <f>SUMIF(Tabla2[Tarea],'POA Eje 3'!R129,Tabla2[Monto total (RD$)])</f>
        <v>0</v>
      </c>
    </row>
    <row r="130" spans="1:32" ht="25.5" x14ac:dyDescent="0.2">
      <c r="A130" s="321"/>
      <c r="B130" s="321"/>
      <c r="C130" s="321"/>
      <c r="D130" s="381"/>
      <c r="E130" s="460"/>
      <c r="F130" s="460"/>
      <c r="G130" s="395"/>
      <c r="H130" s="395"/>
      <c r="I130" s="395"/>
      <c r="J130" s="395"/>
      <c r="K130" s="381"/>
      <c r="L130" s="382"/>
      <c r="M130" s="604"/>
      <c r="N130" s="381"/>
      <c r="O130" s="381"/>
      <c r="P130" s="381"/>
      <c r="Q130" s="101">
        <v>5</v>
      </c>
      <c r="R130" s="193" t="s">
        <v>443</v>
      </c>
      <c r="S130" s="61" t="s">
        <v>433</v>
      </c>
      <c r="T130" s="61"/>
      <c r="U130" s="61"/>
      <c r="V130" s="61"/>
      <c r="W130" s="106"/>
      <c r="X130" s="61"/>
      <c r="Y130" s="61"/>
      <c r="Z130" s="61"/>
      <c r="AA130" s="61"/>
      <c r="AB130" s="61"/>
      <c r="AC130" s="61"/>
      <c r="AD130" s="61"/>
      <c r="AE130" s="61"/>
      <c r="AF130" s="58">
        <f>SUMIF(Tabla2[Tarea],'POA Eje 3'!R130,Tabla2[Monto total (RD$)])</f>
        <v>0</v>
      </c>
    </row>
    <row r="131" spans="1:32" ht="26.45" customHeight="1" x14ac:dyDescent="0.2">
      <c r="A131" s="321"/>
      <c r="B131" s="321"/>
      <c r="C131" s="321"/>
      <c r="D131" s="381"/>
      <c r="E131" s="460"/>
      <c r="F131" s="460"/>
      <c r="G131" s="395"/>
      <c r="H131" s="395"/>
      <c r="I131" s="395"/>
      <c r="J131" s="395"/>
      <c r="K131" s="381"/>
      <c r="L131" s="382"/>
      <c r="M131" s="603">
        <v>5</v>
      </c>
      <c r="N131" s="381" t="s">
        <v>1783</v>
      </c>
      <c r="O131" s="381" t="s">
        <v>756</v>
      </c>
      <c r="P131" s="381" t="s">
        <v>1288</v>
      </c>
      <c r="Q131" s="101">
        <v>6</v>
      </c>
      <c r="R131" s="193" t="s">
        <v>444</v>
      </c>
      <c r="S131" s="61" t="s">
        <v>433</v>
      </c>
      <c r="T131" s="61"/>
      <c r="U131" s="61"/>
      <c r="V131" s="61"/>
      <c r="W131" s="106"/>
      <c r="X131" s="61"/>
      <c r="Y131" s="61"/>
      <c r="Z131" s="61"/>
      <c r="AA131" s="61"/>
      <c r="AB131" s="61"/>
      <c r="AC131" s="61"/>
      <c r="AD131" s="61"/>
      <c r="AE131" s="61"/>
      <c r="AF131" s="58">
        <f>SUMIF(Tabla2[Tarea],'POA Eje 3'!R131,Tabla2[Monto total (RD$)])</f>
        <v>0</v>
      </c>
    </row>
    <row r="132" spans="1:32" ht="25.5" x14ac:dyDescent="0.2">
      <c r="A132" s="321"/>
      <c r="B132" s="321"/>
      <c r="C132" s="321"/>
      <c r="D132" s="381"/>
      <c r="E132" s="461"/>
      <c r="F132" s="461"/>
      <c r="G132" s="395"/>
      <c r="H132" s="395"/>
      <c r="I132" s="395"/>
      <c r="J132" s="395"/>
      <c r="K132" s="381"/>
      <c r="L132" s="382"/>
      <c r="M132" s="604"/>
      <c r="N132" s="381"/>
      <c r="O132" s="381"/>
      <c r="P132" s="381"/>
      <c r="Q132" s="101">
        <v>7</v>
      </c>
      <c r="R132" s="193" t="s">
        <v>445</v>
      </c>
      <c r="S132" s="61" t="s">
        <v>446</v>
      </c>
      <c r="T132" s="61"/>
      <c r="U132" s="61"/>
      <c r="V132" s="61"/>
      <c r="W132" s="106"/>
      <c r="X132" s="61"/>
      <c r="Y132" s="61"/>
      <c r="Z132" s="61"/>
      <c r="AA132" s="61"/>
      <c r="AB132" s="61"/>
      <c r="AC132" s="61"/>
      <c r="AD132" s="61"/>
      <c r="AE132" s="61"/>
      <c r="AF132" s="58">
        <f>SUMIF(Tabla2[Tarea],'POA Eje 3'!R132,Tabla2[Monto total (RD$)])</f>
        <v>0</v>
      </c>
    </row>
    <row r="133" spans="1:32" ht="51" x14ac:dyDescent="0.2">
      <c r="A133" s="321"/>
      <c r="B133" s="321"/>
      <c r="C133" s="321"/>
      <c r="D133" s="531" t="s">
        <v>1321</v>
      </c>
      <c r="E133" s="460" t="s">
        <v>381</v>
      </c>
      <c r="F133" s="460">
        <v>0.85</v>
      </c>
      <c r="G133" s="460">
        <v>0.7</v>
      </c>
      <c r="H133" s="460">
        <v>0.8</v>
      </c>
      <c r="I133" s="460">
        <v>0.85</v>
      </c>
      <c r="J133" s="460">
        <v>0.85</v>
      </c>
      <c r="K133" s="380" t="s">
        <v>447</v>
      </c>
      <c r="L133" s="376" t="s">
        <v>448</v>
      </c>
      <c r="M133" s="47">
        <v>1</v>
      </c>
      <c r="N133" s="101" t="s">
        <v>1784</v>
      </c>
      <c r="O133" s="101" t="s">
        <v>755</v>
      </c>
      <c r="P133" s="101" t="s">
        <v>1288</v>
      </c>
      <c r="Q133" s="101">
        <v>1</v>
      </c>
      <c r="R133" s="29" t="s">
        <v>449</v>
      </c>
      <c r="S133" s="61" t="s">
        <v>433</v>
      </c>
      <c r="T133" s="106"/>
      <c r="U133" s="106"/>
      <c r="V133" s="106"/>
      <c r="W133" s="61"/>
      <c r="X133" s="61"/>
      <c r="Y133" s="61"/>
      <c r="Z133" s="61"/>
      <c r="AA133" s="61"/>
      <c r="AB133" s="61"/>
      <c r="AC133" s="61"/>
      <c r="AD133" s="61"/>
      <c r="AE133" s="61"/>
      <c r="AF133" s="58">
        <f>SUMIF(Tabla2[Tarea],'POA Eje 3'!R133,Tabla2[Monto total (RD$)])</f>
        <v>0</v>
      </c>
    </row>
    <row r="134" spans="1:32" ht="51" x14ac:dyDescent="0.2">
      <c r="A134" s="321"/>
      <c r="B134" s="321"/>
      <c r="C134" s="321"/>
      <c r="D134" s="531"/>
      <c r="E134" s="460"/>
      <c r="F134" s="460"/>
      <c r="G134" s="460"/>
      <c r="H134" s="460"/>
      <c r="I134" s="460"/>
      <c r="J134" s="460"/>
      <c r="K134" s="380"/>
      <c r="L134" s="376"/>
      <c r="M134" s="47">
        <v>2</v>
      </c>
      <c r="N134" s="101" t="s">
        <v>1785</v>
      </c>
      <c r="O134" s="101" t="s">
        <v>755</v>
      </c>
      <c r="P134" s="101" t="s">
        <v>1288</v>
      </c>
      <c r="Q134" s="101">
        <v>2</v>
      </c>
      <c r="R134" s="29" t="s">
        <v>450</v>
      </c>
      <c r="S134" s="61" t="s">
        <v>403</v>
      </c>
      <c r="T134" s="106"/>
      <c r="U134" s="106"/>
      <c r="V134" s="106"/>
      <c r="W134" s="61"/>
      <c r="X134" s="61"/>
      <c r="Y134" s="61"/>
      <c r="Z134" s="61"/>
      <c r="AA134" s="61"/>
      <c r="AB134" s="61"/>
      <c r="AC134" s="61"/>
      <c r="AD134" s="61"/>
      <c r="AE134" s="61"/>
      <c r="AF134" s="58">
        <f>SUMIF(Tabla2[Tarea],'POA Eje 3'!R134,Tabla2[Monto total (RD$)])</f>
        <v>0</v>
      </c>
    </row>
    <row r="135" spans="1:32" ht="51" x14ac:dyDescent="0.2">
      <c r="A135" s="321"/>
      <c r="B135" s="321"/>
      <c r="C135" s="321"/>
      <c r="D135" s="531"/>
      <c r="E135" s="460"/>
      <c r="F135" s="460"/>
      <c r="G135" s="460"/>
      <c r="H135" s="460"/>
      <c r="I135" s="460"/>
      <c r="J135" s="460"/>
      <c r="K135" s="380"/>
      <c r="L135" s="376"/>
      <c r="M135" s="185">
        <v>3</v>
      </c>
      <c r="N135" s="101" t="s">
        <v>1786</v>
      </c>
      <c r="O135" s="101" t="s">
        <v>756</v>
      </c>
      <c r="P135" s="101" t="s">
        <v>1288</v>
      </c>
      <c r="Q135" s="101">
        <v>3</v>
      </c>
      <c r="R135" s="29" t="s">
        <v>1322</v>
      </c>
      <c r="S135" s="61" t="s">
        <v>893</v>
      </c>
      <c r="T135" s="61"/>
      <c r="U135" s="61"/>
      <c r="V135" s="61"/>
      <c r="W135" s="106"/>
      <c r="X135" s="106"/>
      <c r="Y135" s="106"/>
      <c r="Z135" s="106"/>
      <c r="AA135" s="106"/>
      <c r="AB135" s="106"/>
      <c r="AC135" s="106"/>
      <c r="AD135" s="106"/>
      <c r="AE135" s="106"/>
      <c r="AF135" s="58">
        <f>SUMIF(Tabla2[Tarea],'POA Eje 3'!R135,Tabla2[Monto total (RD$)])</f>
        <v>0</v>
      </c>
    </row>
    <row r="136" spans="1:32" ht="51" x14ac:dyDescent="0.2">
      <c r="A136" s="321"/>
      <c r="B136" s="321"/>
      <c r="C136" s="321"/>
      <c r="D136" s="531"/>
      <c r="E136" s="460"/>
      <c r="F136" s="460"/>
      <c r="G136" s="460"/>
      <c r="H136" s="460"/>
      <c r="I136" s="460"/>
      <c r="J136" s="460"/>
      <c r="K136" s="380"/>
      <c r="L136" s="376"/>
      <c r="M136" s="184">
        <v>4</v>
      </c>
      <c r="N136" s="101" t="s">
        <v>1787</v>
      </c>
      <c r="O136" s="101" t="s">
        <v>755</v>
      </c>
      <c r="P136" s="101" t="s">
        <v>1288</v>
      </c>
      <c r="Q136" s="101">
        <v>4</v>
      </c>
      <c r="R136" s="29" t="s">
        <v>1323</v>
      </c>
      <c r="S136" s="61" t="s">
        <v>1324</v>
      </c>
      <c r="T136" s="106"/>
      <c r="U136" s="106"/>
      <c r="V136" s="106"/>
      <c r="W136" s="106"/>
      <c r="X136" s="106"/>
      <c r="Y136" s="106"/>
      <c r="Z136" s="106"/>
      <c r="AA136" s="106"/>
      <c r="AB136" s="106"/>
      <c r="AC136" s="106"/>
      <c r="AD136" s="106"/>
      <c r="AE136" s="106"/>
      <c r="AF136" s="58">
        <f>SUMIF(Tabla2[Tarea],'POA Eje 3'!R136,Tabla2[Monto total (RD$)])</f>
        <v>500000</v>
      </c>
    </row>
    <row r="137" spans="1:32" ht="51" x14ac:dyDescent="0.2">
      <c r="A137" s="321"/>
      <c r="B137" s="321"/>
      <c r="C137" s="321"/>
      <c r="D137" s="531"/>
      <c r="E137" s="460"/>
      <c r="F137" s="460"/>
      <c r="G137" s="460"/>
      <c r="H137" s="460"/>
      <c r="I137" s="460"/>
      <c r="J137" s="460"/>
      <c r="K137" s="380"/>
      <c r="L137" s="376"/>
      <c r="M137" s="47">
        <v>5</v>
      </c>
      <c r="N137" s="101" t="s">
        <v>1788</v>
      </c>
      <c r="O137" s="101" t="s">
        <v>755</v>
      </c>
      <c r="P137" s="101" t="s">
        <v>1288</v>
      </c>
      <c r="Q137" s="101">
        <v>5</v>
      </c>
      <c r="R137" s="29" t="s">
        <v>451</v>
      </c>
      <c r="S137" s="61" t="s">
        <v>452</v>
      </c>
      <c r="T137" s="106"/>
      <c r="U137" s="106"/>
      <c r="V137" s="106"/>
      <c r="W137" s="106"/>
      <c r="X137" s="106"/>
      <c r="Y137" s="106"/>
      <c r="Z137" s="106"/>
      <c r="AA137" s="106"/>
      <c r="AB137" s="106"/>
      <c r="AC137" s="106"/>
      <c r="AD137" s="106"/>
      <c r="AE137" s="106"/>
      <c r="AF137" s="58">
        <f>SUMIF(Tabla2[Tarea],'POA Eje 3'!R137,Tabla2[Monto total (RD$)])</f>
        <v>0</v>
      </c>
    </row>
    <row r="138" spans="1:32" ht="51" x14ac:dyDescent="0.2">
      <c r="A138" s="321"/>
      <c r="B138" s="321"/>
      <c r="C138" s="321"/>
      <c r="D138" s="532"/>
      <c r="E138" s="461"/>
      <c r="F138" s="461"/>
      <c r="G138" s="461"/>
      <c r="H138" s="461"/>
      <c r="I138" s="461"/>
      <c r="J138" s="461"/>
      <c r="K138" s="379"/>
      <c r="L138" s="377"/>
      <c r="M138" s="47">
        <v>6</v>
      </c>
      <c r="N138" s="101" t="s">
        <v>1789</v>
      </c>
      <c r="O138" s="101" t="s">
        <v>755</v>
      </c>
      <c r="P138" s="101" t="s">
        <v>1288</v>
      </c>
      <c r="Q138" s="101">
        <v>6</v>
      </c>
      <c r="R138" s="29" t="s">
        <v>453</v>
      </c>
      <c r="S138" s="61" t="s">
        <v>454</v>
      </c>
      <c r="T138" s="61"/>
      <c r="U138" s="61"/>
      <c r="V138" s="61"/>
      <c r="W138" s="61"/>
      <c r="X138" s="61"/>
      <c r="Y138" s="106"/>
      <c r="Z138" s="61"/>
      <c r="AA138" s="61"/>
      <c r="AB138" s="61"/>
      <c r="AC138" s="61"/>
      <c r="AD138" s="61"/>
      <c r="AE138" s="61"/>
      <c r="AF138" s="58">
        <f>SUMIF(Tabla2[Tarea],'POA Eje 3'!R138,Tabla2[Monto total (RD$)])</f>
        <v>0</v>
      </c>
    </row>
    <row r="139" spans="1:32" ht="89.25" x14ac:dyDescent="0.2">
      <c r="A139" s="321"/>
      <c r="B139" s="321"/>
      <c r="C139" s="321" t="s">
        <v>455</v>
      </c>
      <c r="D139" s="18" t="s">
        <v>456</v>
      </c>
      <c r="E139" s="183">
        <v>0.83</v>
      </c>
      <c r="F139" s="194">
        <v>0.85</v>
      </c>
      <c r="G139" s="195">
        <v>0</v>
      </c>
      <c r="H139" s="195">
        <v>0</v>
      </c>
      <c r="I139" s="195">
        <v>0</v>
      </c>
      <c r="J139" s="195">
        <v>0.85</v>
      </c>
      <c r="K139" s="18" t="s">
        <v>457</v>
      </c>
      <c r="L139" s="18" t="s">
        <v>458</v>
      </c>
      <c r="M139" s="47">
        <v>1</v>
      </c>
      <c r="N139" s="101" t="s">
        <v>1790</v>
      </c>
      <c r="O139" s="101" t="s">
        <v>755</v>
      </c>
      <c r="P139" s="101" t="s">
        <v>1288</v>
      </c>
      <c r="Q139" s="101">
        <v>1</v>
      </c>
      <c r="R139" s="29" t="s">
        <v>459</v>
      </c>
      <c r="S139" s="61" t="s">
        <v>460</v>
      </c>
      <c r="T139" s="106"/>
      <c r="U139" s="106"/>
      <c r="V139" s="106"/>
      <c r="W139" s="61"/>
      <c r="X139" s="61"/>
      <c r="Y139" s="61"/>
      <c r="Z139" s="61"/>
      <c r="AA139" s="61"/>
      <c r="AB139" s="61"/>
      <c r="AC139" s="61"/>
      <c r="AD139" s="61"/>
      <c r="AE139" s="61"/>
      <c r="AF139" s="58">
        <f>SUMIF(Tabla2[Tarea],'POA Eje 3'!R139,Tabla2[Monto total (RD$)])</f>
        <v>0</v>
      </c>
    </row>
    <row r="140" spans="1:32" ht="26.45" customHeight="1" x14ac:dyDescent="0.2">
      <c r="A140" s="321"/>
      <c r="B140" s="321"/>
      <c r="C140" s="321"/>
      <c r="D140" s="473" t="s">
        <v>2089</v>
      </c>
      <c r="E140" s="529">
        <v>0.6</v>
      </c>
      <c r="F140" s="457">
        <v>0.3</v>
      </c>
      <c r="G140" s="457">
        <v>0</v>
      </c>
      <c r="H140" s="457">
        <v>0</v>
      </c>
      <c r="I140" s="457">
        <v>0</v>
      </c>
      <c r="J140" s="457">
        <v>0.3</v>
      </c>
      <c r="K140" s="378" t="s">
        <v>463</v>
      </c>
      <c r="L140" s="473" t="s">
        <v>464</v>
      </c>
      <c r="M140" s="603">
        <v>2</v>
      </c>
      <c r="N140" s="381" t="s">
        <v>1791</v>
      </c>
      <c r="O140" s="381" t="s">
        <v>755</v>
      </c>
      <c r="P140" s="381" t="s">
        <v>1288</v>
      </c>
      <c r="Q140" s="101">
        <v>1</v>
      </c>
      <c r="R140" s="29" t="s">
        <v>1325</v>
      </c>
      <c r="S140" s="61" t="s">
        <v>460</v>
      </c>
      <c r="T140" s="61"/>
      <c r="U140" s="61"/>
      <c r="V140" s="61"/>
      <c r="W140" s="106"/>
      <c r="X140" s="106"/>
      <c r="Y140" s="106"/>
      <c r="Z140" s="106"/>
      <c r="AA140" s="106"/>
      <c r="AB140" s="106"/>
      <c r="AC140" s="106"/>
      <c r="AD140" s="106"/>
      <c r="AE140" s="106"/>
      <c r="AF140" s="58">
        <f>SUMIF(Tabla2[Tarea],'POA Eje 3'!R140,Tabla2[Monto total (RD$)])</f>
        <v>799900</v>
      </c>
    </row>
    <row r="141" spans="1:32" ht="25.5" x14ac:dyDescent="0.2">
      <c r="A141" s="321"/>
      <c r="B141" s="321"/>
      <c r="C141" s="321"/>
      <c r="D141" s="474"/>
      <c r="E141" s="380"/>
      <c r="F141" s="458"/>
      <c r="G141" s="458"/>
      <c r="H141" s="458"/>
      <c r="I141" s="458"/>
      <c r="J141" s="458"/>
      <c r="K141" s="380"/>
      <c r="L141" s="474"/>
      <c r="M141" s="605"/>
      <c r="N141" s="381"/>
      <c r="O141" s="381"/>
      <c r="P141" s="381"/>
      <c r="Q141" s="101">
        <v>2</v>
      </c>
      <c r="R141" s="29" t="s">
        <v>461</v>
      </c>
      <c r="S141" s="61" t="s">
        <v>460</v>
      </c>
      <c r="T141" s="61"/>
      <c r="U141" s="61"/>
      <c r="V141" s="61"/>
      <c r="W141" s="106"/>
      <c r="X141" s="106"/>
      <c r="Y141" s="106"/>
      <c r="Z141" s="106"/>
      <c r="AA141" s="106"/>
      <c r="AB141" s="106"/>
      <c r="AC141" s="106"/>
      <c r="AD141" s="106"/>
      <c r="AE141" s="106"/>
      <c r="AF141" s="58">
        <f>SUMIF(Tabla2[Tarea],'POA Eje 3'!R141,Tabla2[Monto total (RD$)])</f>
        <v>0</v>
      </c>
    </row>
    <row r="142" spans="1:32" ht="25.5" x14ac:dyDescent="0.2">
      <c r="A142" s="321"/>
      <c r="B142" s="321"/>
      <c r="C142" s="321"/>
      <c r="D142" s="475"/>
      <c r="E142" s="379"/>
      <c r="F142" s="459"/>
      <c r="G142" s="459"/>
      <c r="H142" s="459"/>
      <c r="I142" s="459"/>
      <c r="J142" s="459"/>
      <c r="K142" s="379"/>
      <c r="L142" s="475"/>
      <c r="M142" s="604"/>
      <c r="N142" s="381"/>
      <c r="O142" s="381"/>
      <c r="P142" s="381"/>
      <c r="Q142" s="101">
        <v>3</v>
      </c>
      <c r="R142" s="29" t="s">
        <v>462</v>
      </c>
      <c r="S142" s="61" t="s">
        <v>460</v>
      </c>
      <c r="T142" s="61"/>
      <c r="U142" s="61"/>
      <c r="V142" s="61"/>
      <c r="W142" s="61"/>
      <c r="X142" s="61"/>
      <c r="Y142" s="61"/>
      <c r="Z142" s="61"/>
      <c r="AA142" s="61"/>
      <c r="AB142" s="61"/>
      <c r="AC142" s="61"/>
      <c r="AD142" s="61"/>
      <c r="AE142" s="106"/>
      <c r="AF142" s="58">
        <f>SUMIF(Tabla2[Tarea],'POA Eje 3'!R142,Tabla2[Monto total (RD$)])</f>
        <v>0</v>
      </c>
    </row>
    <row r="143" spans="1:32" ht="79.150000000000006" customHeight="1" x14ac:dyDescent="0.2">
      <c r="A143" s="321"/>
      <c r="B143" s="321"/>
      <c r="C143" s="319" t="s">
        <v>465</v>
      </c>
      <c r="D143" s="378" t="s">
        <v>466</v>
      </c>
      <c r="E143" s="457" t="s">
        <v>1326</v>
      </c>
      <c r="F143" s="457">
        <v>0.9</v>
      </c>
      <c r="G143" s="457">
        <v>0.9</v>
      </c>
      <c r="H143" s="457">
        <v>0.9</v>
      </c>
      <c r="I143" s="457">
        <v>0.9</v>
      </c>
      <c r="J143" s="457">
        <v>0.9</v>
      </c>
      <c r="K143" s="378" t="s">
        <v>457</v>
      </c>
      <c r="L143" s="378" t="s">
        <v>1327</v>
      </c>
      <c r="M143" s="603">
        <v>1</v>
      </c>
      <c r="N143" s="381" t="s">
        <v>1792</v>
      </c>
      <c r="O143" s="381" t="s">
        <v>1327</v>
      </c>
      <c r="P143" s="381" t="s">
        <v>1288</v>
      </c>
      <c r="Q143" s="101">
        <v>1</v>
      </c>
      <c r="R143" s="29" t="s">
        <v>467</v>
      </c>
      <c r="S143" s="61" t="s">
        <v>433</v>
      </c>
      <c r="T143" s="106"/>
      <c r="U143" s="106"/>
      <c r="V143" s="106"/>
      <c r="W143" s="106"/>
      <c r="X143" s="106"/>
      <c r="Y143" s="106"/>
      <c r="Z143" s="106"/>
      <c r="AA143" s="106"/>
      <c r="AB143" s="106"/>
      <c r="AC143" s="106"/>
      <c r="AD143" s="106"/>
      <c r="AE143" s="106"/>
      <c r="AF143" s="58">
        <f>SUMIF(Tabla2[Tarea],'POA Eje 3'!R143,Tabla2[Monto total (RD$)])</f>
        <v>17560000</v>
      </c>
    </row>
    <row r="144" spans="1:32" x14ac:dyDescent="0.2">
      <c r="A144" s="321"/>
      <c r="B144" s="321"/>
      <c r="C144" s="372"/>
      <c r="D144" s="380"/>
      <c r="E144" s="458"/>
      <c r="F144" s="458"/>
      <c r="G144" s="458"/>
      <c r="H144" s="458"/>
      <c r="I144" s="458"/>
      <c r="J144" s="458"/>
      <c r="K144" s="380"/>
      <c r="L144" s="380"/>
      <c r="M144" s="605"/>
      <c r="N144" s="381"/>
      <c r="O144" s="381"/>
      <c r="P144" s="381"/>
      <c r="Q144" s="101">
        <v>2</v>
      </c>
      <c r="R144" s="29" t="s">
        <v>1850</v>
      </c>
      <c r="S144" s="61"/>
      <c r="T144" s="106"/>
      <c r="U144" s="106"/>
      <c r="V144" s="106"/>
      <c r="W144" s="106"/>
      <c r="X144" s="106"/>
      <c r="Y144" s="106"/>
      <c r="Z144" s="106"/>
      <c r="AA144" s="106"/>
      <c r="AB144" s="106"/>
      <c r="AC144" s="106"/>
      <c r="AD144" s="106"/>
      <c r="AE144" s="106"/>
      <c r="AF144" s="58">
        <f>SUMIF(Tabla2[Tarea],'POA Eje 3'!R144,Tabla2[Monto total (RD$)])</f>
        <v>4000000</v>
      </c>
    </row>
    <row r="145" spans="1:32" x14ac:dyDescent="0.2">
      <c r="A145" s="321"/>
      <c r="B145" s="321"/>
      <c r="C145" s="372"/>
      <c r="D145" s="380"/>
      <c r="E145" s="458"/>
      <c r="F145" s="458"/>
      <c r="G145" s="458"/>
      <c r="H145" s="458"/>
      <c r="I145" s="458"/>
      <c r="J145" s="458"/>
      <c r="K145" s="380"/>
      <c r="L145" s="380"/>
      <c r="M145" s="605"/>
      <c r="N145" s="381"/>
      <c r="O145" s="381"/>
      <c r="P145" s="381"/>
      <c r="Q145" s="101">
        <v>3</v>
      </c>
      <c r="R145" s="29" t="s">
        <v>1851</v>
      </c>
      <c r="S145" s="61"/>
      <c r="T145" s="106"/>
      <c r="U145" s="106"/>
      <c r="V145" s="106"/>
      <c r="W145" s="106"/>
      <c r="X145" s="106"/>
      <c r="Y145" s="106"/>
      <c r="Z145" s="106"/>
      <c r="AA145" s="106"/>
      <c r="AB145" s="106"/>
      <c r="AC145" s="106"/>
      <c r="AD145" s="106"/>
      <c r="AE145" s="106"/>
      <c r="AF145" s="58">
        <f>SUMIF(Tabla2[Tarea],'POA Eje 3'!R145,Tabla2[Monto total (RD$)])</f>
        <v>4000000</v>
      </c>
    </row>
    <row r="146" spans="1:32" x14ac:dyDescent="0.2">
      <c r="A146" s="321"/>
      <c r="B146" s="321"/>
      <c r="C146" s="372"/>
      <c r="D146" s="380"/>
      <c r="E146" s="458"/>
      <c r="F146" s="458"/>
      <c r="G146" s="458"/>
      <c r="H146" s="458"/>
      <c r="I146" s="458"/>
      <c r="J146" s="458"/>
      <c r="K146" s="380"/>
      <c r="L146" s="380"/>
      <c r="M146" s="605"/>
      <c r="N146" s="381"/>
      <c r="O146" s="381"/>
      <c r="P146" s="381"/>
      <c r="Q146" s="101">
        <v>4</v>
      </c>
      <c r="R146" s="29" t="s">
        <v>1852</v>
      </c>
      <c r="S146" s="61"/>
      <c r="T146" s="106"/>
      <c r="U146" s="106"/>
      <c r="V146" s="106"/>
      <c r="W146" s="106"/>
      <c r="X146" s="106"/>
      <c r="Y146" s="106"/>
      <c r="Z146" s="106"/>
      <c r="AA146" s="106"/>
      <c r="AB146" s="106"/>
      <c r="AC146" s="106"/>
      <c r="AD146" s="106"/>
      <c r="AE146" s="106"/>
      <c r="AF146" s="58">
        <f>SUMIF(Tabla2[Tarea],'POA Eje 3'!R146,Tabla2[Monto total (RD$)])</f>
        <v>4000000</v>
      </c>
    </row>
    <row r="147" spans="1:32" x14ac:dyDescent="0.2">
      <c r="A147" s="321"/>
      <c r="B147" s="321"/>
      <c r="C147" s="372"/>
      <c r="D147" s="380"/>
      <c r="E147" s="458"/>
      <c r="F147" s="458"/>
      <c r="G147" s="458"/>
      <c r="H147" s="458"/>
      <c r="I147" s="458"/>
      <c r="J147" s="458"/>
      <c r="K147" s="380"/>
      <c r="L147" s="380"/>
      <c r="M147" s="605"/>
      <c r="N147" s="381"/>
      <c r="O147" s="381"/>
      <c r="P147" s="381"/>
      <c r="Q147" s="101">
        <v>5</v>
      </c>
      <c r="R147" s="29" t="s">
        <v>1853</v>
      </c>
      <c r="S147" s="61"/>
      <c r="T147" s="106"/>
      <c r="U147" s="106"/>
      <c r="V147" s="106"/>
      <c r="W147" s="106"/>
      <c r="X147" s="106"/>
      <c r="Y147" s="106"/>
      <c r="Z147" s="106"/>
      <c r="AA147" s="106"/>
      <c r="AB147" s="106"/>
      <c r="AC147" s="106"/>
      <c r="AD147" s="106"/>
      <c r="AE147" s="106"/>
      <c r="AF147" s="58">
        <f>SUMIF(Tabla2[Tarea],'POA Eje 3'!R147,Tabla2[Monto total (RD$)])</f>
        <v>4000000</v>
      </c>
    </row>
    <row r="148" spans="1:32" x14ac:dyDescent="0.2">
      <c r="A148" s="321"/>
      <c r="B148" s="321"/>
      <c r="C148" s="372"/>
      <c r="D148" s="380"/>
      <c r="E148" s="458"/>
      <c r="F148" s="458"/>
      <c r="G148" s="458"/>
      <c r="H148" s="458"/>
      <c r="I148" s="458"/>
      <c r="J148" s="458"/>
      <c r="K148" s="380"/>
      <c r="L148" s="380"/>
      <c r="M148" s="605"/>
      <c r="N148" s="381"/>
      <c r="O148" s="381"/>
      <c r="P148" s="381"/>
      <c r="Q148" s="101">
        <v>6</v>
      </c>
      <c r="R148" s="29" t="s">
        <v>1854</v>
      </c>
      <c r="S148" s="61"/>
      <c r="T148" s="106"/>
      <c r="U148" s="106"/>
      <c r="V148" s="106"/>
      <c r="W148" s="106"/>
      <c r="X148" s="106"/>
      <c r="Y148" s="106"/>
      <c r="Z148" s="106"/>
      <c r="AA148" s="106"/>
      <c r="AB148" s="106"/>
      <c r="AC148" s="106"/>
      <c r="AD148" s="106"/>
      <c r="AE148" s="106"/>
      <c r="AF148" s="58">
        <f>SUMIF(Tabla2[Tarea],'POA Eje 3'!R148,Tabla2[Monto total (RD$)])</f>
        <v>4000000</v>
      </c>
    </row>
    <row r="149" spans="1:32" x14ac:dyDescent="0.2">
      <c r="A149" s="321"/>
      <c r="B149" s="321"/>
      <c r="C149" s="372"/>
      <c r="D149" s="380"/>
      <c r="E149" s="458"/>
      <c r="F149" s="458"/>
      <c r="G149" s="458"/>
      <c r="H149" s="458"/>
      <c r="I149" s="458"/>
      <c r="J149" s="458"/>
      <c r="K149" s="380"/>
      <c r="L149" s="380"/>
      <c r="M149" s="605"/>
      <c r="N149" s="381"/>
      <c r="O149" s="381"/>
      <c r="P149" s="381"/>
      <c r="Q149" s="101">
        <v>7</v>
      </c>
      <c r="R149" s="29" t="s">
        <v>1855</v>
      </c>
      <c r="S149" s="61"/>
      <c r="T149" s="106"/>
      <c r="U149" s="106"/>
      <c r="V149" s="106"/>
      <c r="W149" s="106"/>
      <c r="X149" s="106"/>
      <c r="Y149" s="106"/>
      <c r="Z149" s="106"/>
      <c r="AA149" s="106"/>
      <c r="AB149" s="106"/>
      <c r="AC149" s="106"/>
      <c r="AD149" s="106"/>
      <c r="AE149" s="106"/>
      <c r="AF149" s="58">
        <f>SUMIF(Tabla2[Tarea],'POA Eje 3'!R149,Tabla2[Monto total (RD$)])</f>
        <v>4000000</v>
      </c>
    </row>
    <row r="150" spans="1:32" ht="25.5" x14ac:dyDescent="0.2">
      <c r="A150" s="321"/>
      <c r="B150" s="321"/>
      <c r="C150" s="372"/>
      <c r="D150" s="379"/>
      <c r="E150" s="459"/>
      <c r="F150" s="459"/>
      <c r="G150" s="459"/>
      <c r="H150" s="459"/>
      <c r="I150" s="459"/>
      <c r="J150" s="459"/>
      <c r="K150" s="379"/>
      <c r="L150" s="379"/>
      <c r="M150" s="605"/>
      <c r="N150" s="381"/>
      <c r="O150" s="381"/>
      <c r="P150" s="381"/>
      <c r="Q150" s="101">
        <v>8</v>
      </c>
      <c r="R150" s="29" t="s">
        <v>468</v>
      </c>
      <c r="S150" s="61" t="s">
        <v>460</v>
      </c>
      <c r="T150" s="106"/>
      <c r="U150" s="61"/>
      <c r="V150" s="61"/>
      <c r="W150" s="106"/>
      <c r="X150" s="61"/>
      <c r="Y150" s="61"/>
      <c r="Z150" s="106"/>
      <c r="AA150" s="61"/>
      <c r="AB150" s="61"/>
      <c r="AC150" s="106"/>
      <c r="AD150" s="61"/>
      <c r="AE150" s="61"/>
      <c r="AF150" s="58">
        <f>SUMIF(Tabla2[Tarea],'POA Eje 3'!R150,Tabla2[Monto total (RD$)])</f>
        <v>0</v>
      </c>
    </row>
    <row r="151" spans="1:32" ht="39.6" customHeight="1" x14ac:dyDescent="0.2">
      <c r="A151" s="321"/>
      <c r="B151" s="321"/>
      <c r="C151" s="372"/>
      <c r="D151" s="378" t="s">
        <v>1328</v>
      </c>
      <c r="E151" s="378" t="s">
        <v>381</v>
      </c>
      <c r="F151" s="457">
        <v>0.8</v>
      </c>
      <c r="G151" s="457">
        <v>0.8</v>
      </c>
      <c r="H151" s="457">
        <v>0.8</v>
      </c>
      <c r="I151" s="457">
        <v>0.8</v>
      </c>
      <c r="J151" s="457">
        <v>0.8</v>
      </c>
      <c r="K151" s="378" t="s">
        <v>1329</v>
      </c>
      <c r="L151" s="378" t="s">
        <v>1327</v>
      </c>
      <c r="M151" s="605"/>
      <c r="N151" s="381"/>
      <c r="O151" s="381"/>
      <c r="P151" s="381"/>
      <c r="Q151" s="101">
        <v>9</v>
      </c>
      <c r="R151" s="29" t="s">
        <v>469</v>
      </c>
      <c r="S151" s="61" t="s">
        <v>460</v>
      </c>
      <c r="T151" s="106"/>
      <c r="U151" s="106"/>
      <c r="V151" s="106"/>
      <c r="W151" s="106"/>
      <c r="X151" s="106"/>
      <c r="Y151" s="106"/>
      <c r="Z151" s="106"/>
      <c r="AA151" s="106"/>
      <c r="AB151" s="106"/>
      <c r="AC151" s="106"/>
      <c r="AD151" s="106"/>
      <c r="AE151" s="106"/>
      <c r="AF151" s="58">
        <f>SUMIF(Tabla2[Tarea],'POA Eje 3'!R151,Tabla2[Monto total (RD$)])</f>
        <v>0</v>
      </c>
    </row>
    <row r="152" spans="1:32" ht="25.5" x14ac:dyDescent="0.2">
      <c r="A152" s="321"/>
      <c r="B152" s="321"/>
      <c r="C152" s="320"/>
      <c r="D152" s="379"/>
      <c r="E152" s="379"/>
      <c r="F152" s="459"/>
      <c r="G152" s="459"/>
      <c r="H152" s="459"/>
      <c r="I152" s="459"/>
      <c r="J152" s="459"/>
      <c r="K152" s="379"/>
      <c r="L152" s="379"/>
      <c r="M152" s="604"/>
      <c r="N152" s="381"/>
      <c r="O152" s="381"/>
      <c r="P152" s="381"/>
      <c r="Q152" s="101">
        <v>10</v>
      </c>
      <c r="R152" s="11" t="s">
        <v>470</v>
      </c>
      <c r="S152" s="61" t="s">
        <v>460</v>
      </c>
      <c r="T152" s="106"/>
      <c r="U152" s="61"/>
      <c r="V152" s="61"/>
      <c r="W152" s="106"/>
      <c r="X152" s="61"/>
      <c r="Y152" s="61"/>
      <c r="Z152" s="106"/>
      <c r="AA152" s="61"/>
      <c r="AB152" s="61"/>
      <c r="AC152" s="106"/>
      <c r="AD152" s="61"/>
      <c r="AE152" s="61"/>
      <c r="AF152" s="58">
        <f>SUMIF(Tabla2[Tarea],'POA Eje 3'!R152,Tabla2[Monto total (RD$)])</f>
        <v>0</v>
      </c>
    </row>
    <row r="153" spans="1:32" ht="54.6" customHeight="1" x14ac:dyDescent="0.2">
      <c r="A153" s="321"/>
      <c r="B153" s="321"/>
      <c r="C153" s="321" t="s">
        <v>471</v>
      </c>
      <c r="D153" s="158" t="s">
        <v>472</v>
      </c>
      <c r="E153" s="159">
        <v>311</v>
      </c>
      <c r="F153" s="159">
        <v>311</v>
      </c>
      <c r="G153" s="159">
        <v>0</v>
      </c>
      <c r="H153" s="159">
        <v>311</v>
      </c>
      <c r="I153" s="159">
        <v>0</v>
      </c>
      <c r="J153" s="159">
        <v>311</v>
      </c>
      <c r="K153" s="207" t="s">
        <v>473</v>
      </c>
      <c r="L153" s="207" t="s">
        <v>789</v>
      </c>
      <c r="M153" s="533">
        <v>1</v>
      </c>
      <c r="N153" s="533" t="s">
        <v>1793</v>
      </c>
      <c r="O153" s="533" t="s">
        <v>1170</v>
      </c>
      <c r="P153" s="533" t="s">
        <v>1286</v>
      </c>
      <c r="Q153" s="159">
        <v>1</v>
      </c>
      <c r="R153" s="160" t="s">
        <v>1171</v>
      </c>
      <c r="S153" s="87" t="s">
        <v>1172</v>
      </c>
      <c r="T153" s="85"/>
      <c r="U153" s="85"/>
      <c r="V153" s="85"/>
      <c r="W153" s="161"/>
      <c r="X153" s="161"/>
      <c r="Y153" s="161"/>
      <c r="Z153" s="161"/>
      <c r="AA153" s="161"/>
      <c r="AB153" s="161"/>
      <c r="AC153" s="85"/>
      <c r="AD153" s="85"/>
      <c r="AE153" s="85"/>
      <c r="AF153" s="58">
        <f>SUMIF(Tabla2[Tarea],'POA Eje 3'!R153,Tabla2[Monto total (RD$)])</f>
        <v>0</v>
      </c>
    </row>
    <row r="154" spans="1:32" ht="38.25" x14ac:dyDescent="0.2">
      <c r="A154" s="321"/>
      <c r="B154" s="321"/>
      <c r="C154" s="321"/>
      <c r="D154" s="158" t="s">
        <v>475</v>
      </c>
      <c r="E154" s="159">
        <v>21</v>
      </c>
      <c r="F154" s="159">
        <v>21</v>
      </c>
      <c r="G154" s="159">
        <v>0</v>
      </c>
      <c r="H154" s="159">
        <v>21</v>
      </c>
      <c r="I154" s="159">
        <v>0</v>
      </c>
      <c r="J154" s="159">
        <v>21</v>
      </c>
      <c r="K154" s="207" t="s">
        <v>473</v>
      </c>
      <c r="L154" s="207" t="s">
        <v>789</v>
      </c>
      <c r="M154" s="534"/>
      <c r="N154" s="616"/>
      <c r="O154" s="534"/>
      <c r="P154" s="534"/>
      <c r="Q154" s="159">
        <v>2</v>
      </c>
      <c r="R154" s="160" t="s">
        <v>1173</v>
      </c>
      <c r="S154" s="87" t="s">
        <v>1174</v>
      </c>
      <c r="T154" s="85"/>
      <c r="U154" s="85"/>
      <c r="V154" s="85"/>
      <c r="W154" s="161"/>
      <c r="X154" s="85"/>
      <c r="Y154" s="85"/>
      <c r="Z154" s="85"/>
      <c r="AA154" s="85"/>
      <c r="AB154" s="85"/>
      <c r="AC154" s="85"/>
      <c r="AD154" s="161"/>
      <c r="AE154" s="85"/>
      <c r="AF154" s="58">
        <f>SUMIF(Tabla2[Tarea],'POA Eje 3'!R154,Tabla2[Monto total (RD$)])</f>
        <v>0</v>
      </c>
    </row>
    <row r="155" spans="1:32" ht="51" x14ac:dyDescent="0.2">
      <c r="A155" s="321"/>
      <c r="B155" s="321"/>
      <c r="C155" s="321"/>
      <c r="D155" s="538" t="s">
        <v>476</v>
      </c>
      <c r="E155" s="533">
        <v>122</v>
      </c>
      <c r="F155" s="533">
        <v>122</v>
      </c>
      <c r="G155" s="533">
        <v>0</v>
      </c>
      <c r="H155" s="533">
        <v>122</v>
      </c>
      <c r="I155" s="533">
        <v>0</v>
      </c>
      <c r="J155" s="533">
        <v>122</v>
      </c>
      <c r="K155" s="465" t="s">
        <v>473</v>
      </c>
      <c r="L155" s="465" t="s">
        <v>789</v>
      </c>
      <c r="M155" s="534"/>
      <c r="N155" s="616"/>
      <c r="O155" s="534"/>
      <c r="P155" s="534"/>
      <c r="Q155" s="159">
        <v>3</v>
      </c>
      <c r="R155" s="160" t="s">
        <v>1175</v>
      </c>
      <c r="S155" s="87" t="s">
        <v>710</v>
      </c>
      <c r="T155" s="85"/>
      <c r="U155" s="85"/>
      <c r="V155" s="85"/>
      <c r="W155" s="85"/>
      <c r="X155" s="85"/>
      <c r="Y155" s="85"/>
      <c r="Z155" s="85"/>
      <c r="AA155" s="85"/>
      <c r="AB155" s="85"/>
      <c r="AC155" s="85"/>
      <c r="AD155" s="85"/>
      <c r="AE155" s="161"/>
      <c r="AF155" s="58">
        <f>SUMIF(Tabla2[Tarea],'POA Eje 3'!R155,Tabla2[Monto total (RD$)])</f>
        <v>0</v>
      </c>
    </row>
    <row r="156" spans="1:32" ht="63.75" x14ac:dyDescent="0.2">
      <c r="A156" s="321"/>
      <c r="B156" s="321"/>
      <c r="C156" s="321"/>
      <c r="D156" s="536"/>
      <c r="E156" s="534"/>
      <c r="F156" s="534"/>
      <c r="G156" s="534"/>
      <c r="H156" s="534"/>
      <c r="I156" s="534"/>
      <c r="J156" s="534"/>
      <c r="K156" s="466"/>
      <c r="L156" s="466"/>
      <c r="M156" s="534"/>
      <c r="N156" s="616"/>
      <c r="O156" s="534"/>
      <c r="P156" s="534"/>
      <c r="Q156" s="159">
        <v>4</v>
      </c>
      <c r="R156" s="160" t="s">
        <v>1176</v>
      </c>
      <c r="S156" s="87" t="s">
        <v>1177</v>
      </c>
      <c r="T156" s="85"/>
      <c r="U156" s="85"/>
      <c r="V156" s="85"/>
      <c r="W156" s="161"/>
      <c r="X156" s="85"/>
      <c r="Y156" s="85"/>
      <c r="Z156" s="85"/>
      <c r="AA156" s="85"/>
      <c r="AB156" s="85"/>
      <c r="AC156" s="85"/>
      <c r="AD156" s="85"/>
      <c r="AE156" s="161"/>
      <c r="AF156" s="58">
        <f>SUMIF(Tabla2[Tarea],'POA Eje 3'!R156,Tabla2[Monto total (RD$)])</f>
        <v>0</v>
      </c>
    </row>
    <row r="157" spans="1:32" ht="89.25" x14ac:dyDescent="0.2">
      <c r="A157" s="321"/>
      <c r="B157" s="321"/>
      <c r="C157" s="321"/>
      <c r="D157" s="536"/>
      <c r="E157" s="534"/>
      <c r="F157" s="534"/>
      <c r="G157" s="534"/>
      <c r="H157" s="534"/>
      <c r="I157" s="534"/>
      <c r="J157" s="534"/>
      <c r="K157" s="466"/>
      <c r="L157" s="466"/>
      <c r="M157" s="534"/>
      <c r="N157" s="616"/>
      <c r="O157" s="534"/>
      <c r="P157" s="534"/>
      <c r="Q157" s="159">
        <v>5</v>
      </c>
      <c r="R157" s="160" t="s">
        <v>1178</v>
      </c>
      <c r="S157" s="87" t="s">
        <v>1179</v>
      </c>
      <c r="T157" s="85"/>
      <c r="U157" s="85"/>
      <c r="V157" s="85"/>
      <c r="W157" s="161"/>
      <c r="X157" s="161"/>
      <c r="Y157" s="161"/>
      <c r="Z157" s="161"/>
      <c r="AA157" s="161"/>
      <c r="AB157" s="161"/>
      <c r="AC157" s="85"/>
      <c r="AD157" s="85"/>
      <c r="AE157" s="85"/>
      <c r="AF157" s="58"/>
    </row>
    <row r="158" spans="1:32" ht="51" x14ac:dyDescent="0.2">
      <c r="A158" s="321"/>
      <c r="B158" s="321"/>
      <c r="C158" s="321"/>
      <c r="D158" s="536"/>
      <c r="E158" s="534"/>
      <c r="F158" s="534"/>
      <c r="G158" s="534"/>
      <c r="H158" s="534"/>
      <c r="I158" s="534"/>
      <c r="J158" s="534"/>
      <c r="K158" s="466"/>
      <c r="L158" s="466"/>
      <c r="M158" s="534"/>
      <c r="N158" s="616"/>
      <c r="O158" s="534"/>
      <c r="P158" s="534"/>
      <c r="Q158" s="159">
        <v>6</v>
      </c>
      <c r="R158" s="160" t="s">
        <v>1180</v>
      </c>
      <c r="S158" s="87" t="s">
        <v>710</v>
      </c>
      <c r="T158" s="85"/>
      <c r="U158" s="85"/>
      <c r="V158" s="161"/>
      <c r="W158" s="161"/>
      <c r="X158" s="161"/>
      <c r="Y158" s="85"/>
      <c r="Z158" s="85"/>
      <c r="AA158" s="85"/>
      <c r="AB158" s="85"/>
      <c r="AC158" s="85"/>
      <c r="AD158" s="85"/>
      <c r="AE158" s="85"/>
      <c r="AF158" s="58">
        <f>SUMIF(Tabla2[Tarea],'POA Eje 3'!R158,Tabla2[Monto total (RD$)])</f>
        <v>540000</v>
      </c>
    </row>
    <row r="159" spans="1:32" ht="38.25" x14ac:dyDescent="0.2">
      <c r="A159" s="321"/>
      <c r="B159" s="321"/>
      <c r="C159" s="321"/>
      <c r="D159" s="536"/>
      <c r="E159" s="534"/>
      <c r="F159" s="534"/>
      <c r="G159" s="534"/>
      <c r="H159" s="534"/>
      <c r="I159" s="534"/>
      <c r="J159" s="534"/>
      <c r="K159" s="466"/>
      <c r="L159" s="466"/>
      <c r="M159" s="534"/>
      <c r="N159" s="616"/>
      <c r="O159" s="534"/>
      <c r="P159" s="534"/>
      <c r="Q159" s="159">
        <v>7</v>
      </c>
      <c r="R159" s="160" t="s">
        <v>1181</v>
      </c>
      <c r="S159" s="87" t="s">
        <v>710</v>
      </c>
      <c r="T159" s="85"/>
      <c r="U159" s="85"/>
      <c r="V159" s="161"/>
      <c r="W159" s="161"/>
      <c r="X159" s="161"/>
      <c r="Y159" s="85"/>
      <c r="Z159" s="85"/>
      <c r="AA159" s="85"/>
      <c r="AB159" s="85"/>
      <c r="AC159" s="85"/>
      <c r="AD159" s="85"/>
      <c r="AE159" s="85"/>
      <c r="AF159" s="58">
        <f>SUMIF(Tabla2[Tarea],'POA Eje 3'!R159,Tabla2[Monto total (RD$)])</f>
        <v>1620000</v>
      </c>
    </row>
    <row r="160" spans="1:32" ht="70.900000000000006" customHeight="1" x14ac:dyDescent="0.2">
      <c r="A160" s="321"/>
      <c r="B160" s="321"/>
      <c r="C160" s="321"/>
      <c r="D160" s="536"/>
      <c r="E160" s="534"/>
      <c r="F160" s="534"/>
      <c r="G160" s="534"/>
      <c r="H160" s="534"/>
      <c r="I160" s="534"/>
      <c r="J160" s="534"/>
      <c r="K160" s="466"/>
      <c r="L160" s="466"/>
      <c r="M160" s="534"/>
      <c r="N160" s="616"/>
      <c r="O160" s="534"/>
      <c r="P160" s="534"/>
      <c r="Q160" s="159">
        <v>8</v>
      </c>
      <c r="R160" s="160" t="s">
        <v>1182</v>
      </c>
      <c r="S160" s="87" t="s">
        <v>1183</v>
      </c>
      <c r="T160" s="85"/>
      <c r="U160" s="85"/>
      <c r="V160" s="161"/>
      <c r="W160" s="161"/>
      <c r="X160" s="161"/>
      <c r="Y160" s="85"/>
      <c r="Z160" s="85"/>
      <c r="AA160" s="85"/>
      <c r="AB160" s="85"/>
      <c r="AC160" s="85"/>
      <c r="AD160" s="85"/>
      <c r="AE160" s="85"/>
      <c r="AF160" s="58">
        <f>SUMIF(Tabla2[Tarea],'POA Eje 3'!R160,Tabla2[Monto total (RD$)])</f>
        <v>0</v>
      </c>
    </row>
    <row r="161" spans="1:32" ht="63.75" x14ac:dyDescent="0.2">
      <c r="A161" s="321"/>
      <c r="B161" s="321"/>
      <c r="C161" s="321"/>
      <c r="D161" s="536"/>
      <c r="E161" s="534"/>
      <c r="F161" s="534"/>
      <c r="G161" s="534"/>
      <c r="H161" s="534"/>
      <c r="I161" s="534"/>
      <c r="J161" s="534"/>
      <c r="K161" s="467"/>
      <c r="L161" s="467"/>
      <c r="M161" s="534"/>
      <c r="N161" s="616"/>
      <c r="O161" s="534"/>
      <c r="P161" s="534"/>
      <c r="Q161" s="159">
        <v>9</v>
      </c>
      <c r="R161" s="160" t="s">
        <v>1184</v>
      </c>
      <c r="S161" s="87" t="s">
        <v>1185</v>
      </c>
      <c r="T161" s="85"/>
      <c r="U161" s="85"/>
      <c r="V161" s="161"/>
      <c r="W161" s="161"/>
      <c r="X161" s="161"/>
      <c r="Y161" s="85"/>
      <c r="Z161" s="85"/>
      <c r="AA161" s="85"/>
      <c r="AB161" s="85"/>
      <c r="AC161" s="85"/>
      <c r="AD161" s="85"/>
      <c r="AE161" s="85"/>
      <c r="AF161" s="58">
        <f>SUMIF(Tabla2[Tarea],'POA Eje 3'!R161,Tabla2[Monto total (RD$)])</f>
        <v>0</v>
      </c>
    </row>
    <row r="162" spans="1:32" ht="39.6" customHeight="1" x14ac:dyDescent="0.2">
      <c r="A162" s="321"/>
      <c r="B162" s="321" t="s">
        <v>477</v>
      </c>
      <c r="C162" s="319" t="s">
        <v>478</v>
      </c>
      <c r="D162" s="526" t="s">
        <v>1186</v>
      </c>
      <c r="E162" s="469">
        <v>0</v>
      </c>
      <c r="F162" s="469">
        <v>0</v>
      </c>
      <c r="G162" s="469">
        <v>0</v>
      </c>
      <c r="H162" s="469">
        <v>0</v>
      </c>
      <c r="I162" s="469">
        <v>0</v>
      </c>
      <c r="J162" s="469">
        <v>0.15</v>
      </c>
      <c r="K162" s="469" t="s">
        <v>479</v>
      </c>
      <c r="L162" s="469" t="s">
        <v>480</v>
      </c>
      <c r="M162" s="619">
        <v>1</v>
      </c>
      <c r="N162" s="619" t="s">
        <v>1794</v>
      </c>
      <c r="O162" s="619" t="s">
        <v>481</v>
      </c>
      <c r="P162" s="619" t="s">
        <v>1286</v>
      </c>
      <c r="Q162" s="162">
        <v>1</v>
      </c>
      <c r="R162" s="87" t="s">
        <v>1187</v>
      </c>
      <c r="S162" s="162" t="s">
        <v>1188</v>
      </c>
      <c r="T162" s="161"/>
      <c r="U162" s="159"/>
      <c r="V162" s="159"/>
      <c r="W162" s="159"/>
      <c r="X162" s="159"/>
      <c r="Y162" s="159"/>
      <c r="Z162" s="159"/>
      <c r="AA162" s="159"/>
      <c r="AB162" s="159"/>
      <c r="AC162" s="159"/>
      <c r="AD162" s="159"/>
      <c r="AE162" s="159"/>
      <c r="AF162" s="58">
        <f>SUMIF(Tabla2[Tarea],'POA Eje 3'!R162,Tabla2[Monto total (RD$)])</f>
        <v>0</v>
      </c>
    </row>
    <row r="163" spans="1:32" ht="66" customHeight="1" x14ac:dyDescent="0.2">
      <c r="A163" s="321"/>
      <c r="B163" s="321"/>
      <c r="C163" s="372"/>
      <c r="D163" s="527"/>
      <c r="E163" s="425"/>
      <c r="F163" s="425"/>
      <c r="G163" s="425"/>
      <c r="H163" s="425"/>
      <c r="I163" s="425"/>
      <c r="J163" s="425"/>
      <c r="K163" s="425"/>
      <c r="L163" s="425"/>
      <c r="M163" s="620"/>
      <c r="N163" s="620"/>
      <c r="O163" s="620"/>
      <c r="P163" s="620"/>
      <c r="Q163" s="162">
        <v>2</v>
      </c>
      <c r="R163" s="87" t="s">
        <v>1425</v>
      </c>
      <c r="S163" s="162" t="s">
        <v>1189</v>
      </c>
      <c r="T163" s="159"/>
      <c r="U163" s="161"/>
      <c r="V163" s="159"/>
      <c r="W163" s="159"/>
      <c r="X163" s="159"/>
      <c r="Y163" s="159"/>
      <c r="Z163" s="159"/>
      <c r="AA163" s="159"/>
      <c r="AB163" s="159"/>
      <c r="AC163" s="159"/>
      <c r="AD163" s="159"/>
      <c r="AE163" s="159"/>
      <c r="AF163" s="58">
        <f>SUMIF(Tabla2[Tarea],'POA Eje 3'!R163,Tabla2[Monto total (RD$)])</f>
        <v>0</v>
      </c>
    </row>
    <row r="164" spans="1:32" ht="38.25" x14ac:dyDescent="0.2">
      <c r="A164" s="321"/>
      <c r="B164" s="321"/>
      <c r="C164" s="372"/>
      <c r="D164" s="527"/>
      <c r="E164" s="425"/>
      <c r="F164" s="425"/>
      <c r="G164" s="425"/>
      <c r="H164" s="425"/>
      <c r="I164" s="425"/>
      <c r="J164" s="425"/>
      <c r="K164" s="425"/>
      <c r="L164" s="425"/>
      <c r="M164" s="620"/>
      <c r="N164" s="620"/>
      <c r="O164" s="620"/>
      <c r="P164" s="620"/>
      <c r="Q164" s="162">
        <v>3</v>
      </c>
      <c r="R164" s="160" t="s">
        <v>1190</v>
      </c>
      <c r="S164" s="162" t="s">
        <v>1191</v>
      </c>
      <c r="T164" s="159"/>
      <c r="U164" s="161"/>
      <c r="V164" s="159"/>
      <c r="W164" s="159"/>
      <c r="X164" s="159"/>
      <c r="Y164" s="159"/>
      <c r="Z164" s="159"/>
      <c r="AA164" s="159"/>
      <c r="AB164" s="159"/>
      <c r="AC164" s="159"/>
      <c r="AD164" s="159"/>
      <c r="AE164" s="159"/>
      <c r="AF164" s="58">
        <f>SUMIF(Tabla2[Tarea],'POA Eje 3'!R164,Tabla2[Monto total (RD$)])</f>
        <v>0</v>
      </c>
    </row>
    <row r="165" spans="1:32" ht="25.5" x14ac:dyDescent="0.2">
      <c r="A165" s="321"/>
      <c r="B165" s="321"/>
      <c r="C165" s="372"/>
      <c r="D165" s="527"/>
      <c r="E165" s="425"/>
      <c r="F165" s="425"/>
      <c r="G165" s="425"/>
      <c r="H165" s="425"/>
      <c r="I165" s="425"/>
      <c r="J165" s="425"/>
      <c r="K165" s="425"/>
      <c r="L165" s="425"/>
      <c r="M165" s="620"/>
      <c r="N165" s="620"/>
      <c r="O165" s="620"/>
      <c r="P165" s="620"/>
      <c r="Q165" s="162">
        <v>4</v>
      </c>
      <c r="R165" s="160" t="s">
        <v>1192</v>
      </c>
      <c r="S165" s="162" t="s">
        <v>1188</v>
      </c>
      <c r="T165" s="159"/>
      <c r="U165" s="161"/>
      <c r="V165" s="159"/>
      <c r="W165" s="159"/>
      <c r="X165" s="159"/>
      <c r="Y165" s="159"/>
      <c r="Z165" s="159"/>
      <c r="AA165" s="159"/>
      <c r="AB165" s="159"/>
      <c r="AC165" s="159"/>
      <c r="AD165" s="159"/>
      <c r="AE165" s="159"/>
      <c r="AF165" s="58">
        <f>SUMIF(Tabla2[Tarea],'POA Eje 3'!R165,Tabla2[Monto total (RD$)])</f>
        <v>0</v>
      </c>
    </row>
    <row r="166" spans="1:32" ht="38.25" x14ac:dyDescent="0.2">
      <c r="A166" s="321"/>
      <c r="B166" s="488"/>
      <c r="C166" s="372"/>
      <c r="D166" s="527"/>
      <c r="E166" s="425"/>
      <c r="F166" s="425"/>
      <c r="G166" s="425"/>
      <c r="H166" s="425"/>
      <c r="I166" s="425"/>
      <c r="J166" s="425"/>
      <c r="K166" s="425"/>
      <c r="L166" s="425"/>
      <c r="M166" s="620"/>
      <c r="N166" s="620"/>
      <c r="O166" s="620"/>
      <c r="P166" s="620"/>
      <c r="Q166" s="162">
        <v>5</v>
      </c>
      <c r="R166" s="160" t="s">
        <v>1193</v>
      </c>
      <c r="S166" s="162" t="s">
        <v>1188</v>
      </c>
      <c r="T166" s="159"/>
      <c r="U166" s="159"/>
      <c r="V166" s="161"/>
      <c r="W166" s="159"/>
      <c r="X166" s="159"/>
      <c r="Y166" s="159"/>
      <c r="Z166" s="159"/>
      <c r="AA166" s="159"/>
      <c r="AB166" s="159"/>
      <c r="AC166" s="159"/>
      <c r="AD166" s="159"/>
      <c r="AE166" s="159"/>
      <c r="AF166" s="58">
        <f>SUMIF(Tabla2[Tarea],'POA Eje 3'!R166,Tabla2[Monto total (RD$)])</f>
        <v>0</v>
      </c>
    </row>
    <row r="167" spans="1:32" ht="25.5" x14ac:dyDescent="0.2">
      <c r="A167" s="321"/>
      <c r="B167" s="488"/>
      <c r="C167" s="372"/>
      <c r="D167" s="527"/>
      <c r="E167" s="425"/>
      <c r="F167" s="425"/>
      <c r="G167" s="425"/>
      <c r="H167" s="425"/>
      <c r="I167" s="425"/>
      <c r="J167" s="425"/>
      <c r="K167" s="425"/>
      <c r="L167" s="425"/>
      <c r="M167" s="620"/>
      <c r="N167" s="620"/>
      <c r="O167" s="620"/>
      <c r="P167" s="620"/>
      <c r="Q167" s="162">
        <v>6</v>
      </c>
      <c r="R167" s="160" t="s">
        <v>1194</v>
      </c>
      <c r="S167" s="162" t="s">
        <v>1195</v>
      </c>
      <c r="T167" s="159"/>
      <c r="U167" s="159"/>
      <c r="V167" s="159"/>
      <c r="W167" s="159"/>
      <c r="X167" s="161"/>
      <c r="Y167" s="161"/>
      <c r="Z167" s="161"/>
      <c r="AA167" s="161"/>
      <c r="AB167" s="159"/>
      <c r="AC167" s="159"/>
      <c r="AD167" s="159"/>
      <c r="AE167" s="159"/>
      <c r="AF167" s="58">
        <f>SUMIF(Tabla2[Tarea],'POA Eje 3'!R167,Tabla2[Monto total (RD$)])</f>
        <v>0</v>
      </c>
    </row>
    <row r="168" spans="1:32" ht="38.25" x14ac:dyDescent="0.2">
      <c r="A168" s="321"/>
      <c r="B168" s="488"/>
      <c r="C168" s="372"/>
      <c r="D168" s="527"/>
      <c r="E168" s="425"/>
      <c r="F168" s="425"/>
      <c r="G168" s="425"/>
      <c r="H168" s="425"/>
      <c r="I168" s="425"/>
      <c r="J168" s="425"/>
      <c r="K168" s="425"/>
      <c r="L168" s="425"/>
      <c r="M168" s="620"/>
      <c r="N168" s="620"/>
      <c r="O168" s="620"/>
      <c r="P168" s="620"/>
      <c r="Q168" s="162">
        <v>7</v>
      </c>
      <c r="R168" s="160" t="s">
        <v>1196</v>
      </c>
      <c r="S168" s="162" t="s">
        <v>1195</v>
      </c>
      <c r="T168" s="159"/>
      <c r="U168" s="159"/>
      <c r="V168" s="159"/>
      <c r="W168" s="159"/>
      <c r="X168" s="159"/>
      <c r="Y168" s="159"/>
      <c r="Z168" s="159"/>
      <c r="AA168" s="159"/>
      <c r="AB168" s="159"/>
      <c r="AC168" s="159"/>
      <c r="AD168" s="159"/>
      <c r="AE168" s="161"/>
      <c r="AF168" s="58">
        <f>SUMIF(Tabla2[Tarea],'POA Eje 3'!R168,Tabla2[Monto total (RD$)])</f>
        <v>0</v>
      </c>
    </row>
    <row r="169" spans="1:32" ht="38.25" x14ac:dyDescent="0.2">
      <c r="A169" s="321"/>
      <c r="B169" s="488"/>
      <c r="C169" s="372"/>
      <c r="D169" s="528"/>
      <c r="E169" s="426"/>
      <c r="F169" s="426"/>
      <c r="G169" s="426"/>
      <c r="H169" s="426"/>
      <c r="I169" s="426"/>
      <c r="J169" s="426"/>
      <c r="K169" s="426"/>
      <c r="L169" s="426"/>
      <c r="M169" s="620"/>
      <c r="N169" s="620"/>
      <c r="O169" s="620"/>
      <c r="P169" s="620"/>
      <c r="Q169" s="162">
        <v>8</v>
      </c>
      <c r="R169" s="160" t="s">
        <v>1197</v>
      </c>
      <c r="S169" s="162" t="s">
        <v>1189</v>
      </c>
      <c r="T169" s="159"/>
      <c r="U169" s="159"/>
      <c r="V169" s="159"/>
      <c r="W169" s="159"/>
      <c r="X169" s="159"/>
      <c r="Y169" s="159"/>
      <c r="Z169" s="159"/>
      <c r="AA169" s="159"/>
      <c r="AB169" s="159"/>
      <c r="AC169" s="159"/>
      <c r="AD169" s="159"/>
      <c r="AE169" s="161"/>
      <c r="AF169" s="58">
        <f>SUMIF(Tabla2[Tarea],'POA Eje 3'!R169,Tabla2[Monto total (RD$)])</f>
        <v>0</v>
      </c>
    </row>
    <row r="170" spans="1:32" ht="63.75" x14ac:dyDescent="0.2">
      <c r="A170" s="321"/>
      <c r="B170" s="488"/>
      <c r="C170" s="372"/>
      <c r="D170" s="526" t="s">
        <v>1201</v>
      </c>
      <c r="E170" s="470">
        <v>0</v>
      </c>
      <c r="F170" s="470">
        <v>0</v>
      </c>
      <c r="G170" s="470">
        <v>0</v>
      </c>
      <c r="H170" s="470">
        <v>0</v>
      </c>
      <c r="I170" s="470">
        <v>0</v>
      </c>
      <c r="J170" s="470">
        <v>0</v>
      </c>
      <c r="K170" s="470" t="s">
        <v>1202</v>
      </c>
      <c r="L170" s="470" t="s">
        <v>474</v>
      </c>
      <c r="M170" s="620"/>
      <c r="N170" s="620"/>
      <c r="O170" s="620"/>
      <c r="P170" s="620"/>
      <c r="Q170" s="162">
        <v>9</v>
      </c>
      <c r="R170" s="160" t="s">
        <v>1198</v>
      </c>
      <c r="S170" s="85" t="s">
        <v>1195</v>
      </c>
      <c r="T170" s="161"/>
      <c r="U170" s="161"/>
      <c r="V170" s="161"/>
      <c r="W170" s="161"/>
      <c r="X170" s="161"/>
      <c r="Y170" s="161"/>
      <c r="Z170" s="159"/>
      <c r="AA170" s="159"/>
      <c r="AB170" s="159"/>
      <c r="AC170" s="159"/>
      <c r="AD170" s="159"/>
      <c r="AE170" s="159"/>
      <c r="AF170" s="58">
        <f>SUMIF(Tabla2[Tarea],'POA Eje 3'!R170,Tabla2[Monto total (RD$)])</f>
        <v>1500000</v>
      </c>
    </row>
    <row r="171" spans="1:32" ht="63.75" x14ac:dyDescent="0.2">
      <c r="A171" s="321"/>
      <c r="B171" s="488"/>
      <c r="C171" s="372"/>
      <c r="D171" s="527"/>
      <c r="E171" s="471"/>
      <c r="F171" s="471"/>
      <c r="G171" s="471"/>
      <c r="H171" s="471"/>
      <c r="I171" s="471"/>
      <c r="J171" s="471"/>
      <c r="K171" s="471"/>
      <c r="L171" s="471"/>
      <c r="M171" s="620"/>
      <c r="N171" s="620"/>
      <c r="O171" s="620"/>
      <c r="P171" s="620"/>
      <c r="Q171" s="163">
        <v>10</v>
      </c>
      <c r="R171" s="160" t="s">
        <v>1199</v>
      </c>
      <c r="S171" s="159" t="s">
        <v>1200</v>
      </c>
      <c r="T171" s="159"/>
      <c r="U171" s="159"/>
      <c r="V171" s="159"/>
      <c r="W171" s="159"/>
      <c r="X171" s="161"/>
      <c r="Y171" s="161"/>
      <c r="Z171" s="159"/>
      <c r="AA171" s="159"/>
      <c r="AB171" s="159"/>
      <c r="AC171" s="159"/>
      <c r="AD171" s="159"/>
      <c r="AE171" s="159"/>
      <c r="AF171" s="58">
        <f>SUMIF(Tabla2[Tarea],'POA Eje 3'!R171,Tabla2[Monto total (RD$)])</f>
        <v>0</v>
      </c>
    </row>
    <row r="172" spans="1:32" ht="51" x14ac:dyDescent="0.2">
      <c r="A172" s="321"/>
      <c r="B172" s="488"/>
      <c r="C172" s="372"/>
      <c r="D172" s="527"/>
      <c r="E172" s="471"/>
      <c r="F172" s="471"/>
      <c r="G172" s="471"/>
      <c r="H172" s="471"/>
      <c r="I172" s="471"/>
      <c r="J172" s="471"/>
      <c r="K172" s="471"/>
      <c r="L172" s="471"/>
      <c r="M172" s="620"/>
      <c r="N172" s="620"/>
      <c r="O172" s="620"/>
      <c r="P172" s="620"/>
      <c r="Q172" s="162">
        <v>11</v>
      </c>
      <c r="R172" s="160" t="s">
        <v>1426</v>
      </c>
      <c r="S172" s="85" t="s">
        <v>1195</v>
      </c>
      <c r="T172" s="159"/>
      <c r="U172" s="161"/>
      <c r="V172" s="161"/>
      <c r="W172" s="159"/>
      <c r="X172" s="159"/>
      <c r="Y172" s="161"/>
      <c r="Z172" s="161"/>
      <c r="AA172" s="159"/>
      <c r="AB172" s="159"/>
      <c r="AC172" s="159"/>
      <c r="AD172" s="161"/>
      <c r="AE172" s="161"/>
      <c r="AF172" s="58">
        <f>SUMIF(Tabla2[Tarea],'POA Eje 3'!R172,Tabla2[Monto total (RD$)])</f>
        <v>378000</v>
      </c>
    </row>
    <row r="173" spans="1:32" ht="38.25" x14ac:dyDescent="0.2">
      <c r="A173" s="321"/>
      <c r="B173" s="488"/>
      <c r="C173" s="372"/>
      <c r="D173" s="528"/>
      <c r="E173" s="472"/>
      <c r="F173" s="472"/>
      <c r="G173" s="472"/>
      <c r="H173" s="472"/>
      <c r="I173" s="472"/>
      <c r="J173" s="472"/>
      <c r="K173" s="472"/>
      <c r="L173" s="472"/>
      <c r="M173" s="621"/>
      <c r="N173" s="621"/>
      <c r="O173" s="621"/>
      <c r="P173" s="621"/>
      <c r="Q173" s="162">
        <v>12</v>
      </c>
      <c r="R173" s="160" t="s">
        <v>1203</v>
      </c>
      <c r="S173" s="162" t="s">
        <v>1188</v>
      </c>
      <c r="T173" s="159"/>
      <c r="U173" s="159"/>
      <c r="V173" s="159"/>
      <c r="W173" s="159"/>
      <c r="X173" s="159"/>
      <c r="Y173" s="159"/>
      <c r="Z173" s="162"/>
      <c r="AA173" s="161"/>
      <c r="AB173" s="161"/>
      <c r="AC173" s="159"/>
      <c r="AD173" s="159"/>
      <c r="AE173" s="85"/>
      <c r="AF173" s="58">
        <f>SUMIF(Tabla2[Tarea],'POA Eje 3'!R173,Tabla2[Monto total (RD$)])</f>
        <v>0</v>
      </c>
    </row>
    <row r="174" spans="1:32" ht="26.45" customHeight="1" x14ac:dyDescent="0.2">
      <c r="A174" s="321"/>
      <c r="B174" s="488"/>
      <c r="C174" s="372"/>
      <c r="D174" s="535" t="s">
        <v>1204</v>
      </c>
      <c r="E174" s="537">
        <v>7</v>
      </c>
      <c r="F174" s="443">
        <v>20</v>
      </c>
      <c r="G174" s="443">
        <v>0</v>
      </c>
      <c r="H174" s="443">
        <v>0</v>
      </c>
      <c r="I174" s="622">
        <v>10</v>
      </c>
      <c r="J174" s="622">
        <v>10</v>
      </c>
      <c r="K174" s="443" t="s">
        <v>1205</v>
      </c>
      <c r="L174" s="443" t="s">
        <v>474</v>
      </c>
      <c r="M174" s="443">
        <v>2</v>
      </c>
      <c r="N174" s="443" t="s">
        <v>1795</v>
      </c>
      <c r="O174" s="618" t="s">
        <v>481</v>
      </c>
      <c r="P174" s="443" t="s">
        <v>1286</v>
      </c>
      <c r="Q174" s="85">
        <v>1</v>
      </c>
      <c r="R174" s="160" t="s">
        <v>1206</v>
      </c>
      <c r="S174" s="162" t="s">
        <v>1189</v>
      </c>
      <c r="T174" s="161"/>
      <c r="U174" s="159"/>
      <c r="V174" s="159"/>
      <c r="W174" s="159"/>
      <c r="X174" s="159"/>
      <c r="Y174" s="159"/>
      <c r="Z174" s="159"/>
      <c r="AA174" s="159"/>
      <c r="AB174" s="159"/>
      <c r="AC174" s="159"/>
      <c r="AD174" s="159"/>
      <c r="AE174" s="159"/>
      <c r="AF174" s="58">
        <f>SUMIF(Tabla2[Tarea],'POA Eje 3'!R174,Tabla2[Monto total (RD$)])</f>
        <v>0</v>
      </c>
    </row>
    <row r="175" spans="1:32" ht="76.5" x14ac:dyDescent="0.2">
      <c r="A175" s="321"/>
      <c r="B175" s="488"/>
      <c r="C175" s="372"/>
      <c r="D175" s="536"/>
      <c r="E175" s="534"/>
      <c r="F175" s="534"/>
      <c r="G175" s="534"/>
      <c r="H175" s="534"/>
      <c r="I175" s="534"/>
      <c r="J175" s="534"/>
      <c r="K175" s="534"/>
      <c r="L175" s="534"/>
      <c r="M175" s="534"/>
      <c r="N175" s="616"/>
      <c r="O175" s="534"/>
      <c r="P175" s="534"/>
      <c r="Q175" s="85">
        <v>2</v>
      </c>
      <c r="R175" s="160" t="s">
        <v>1207</v>
      </c>
      <c r="S175" s="162" t="s">
        <v>1195</v>
      </c>
      <c r="T175" s="161"/>
      <c r="U175" s="159"/>
      <c r="V175" s="159"/>
      <c r="W175" s="159"/>
      <c r="X175" s="159"/>
      <c r="Y175" s="159"/>
      <c r="Z175" s="159"/>
      <c r="AA175" s="159"/>
      <c r="AB175" s="159"/>
      <c r="AC175" s="159"/>
      <c r="AD175" s="159"/>
      <c r="AE175" s="159"/>
      <c r="AF175" s="58">
        <f>SUMIF(Tabla2[Tarea],'POA Eje 3'!R175,Tabla2[Monto total (RD$)])</f>
        <v>0</v>
      </c>
    </row>
    <row r="176" spans="1:32" ht="63.75" x14ac:dyDescent="0.2">
      <c r="A176" s="321"/>
      <c r="B176" s="488"/>
      <c r="C176" s="372"/>
      <c r="D176" s="536"/>
      <c r="E176" s="534"/>
      <c r="F176" s="534"/>
      <c r="G176" s="534"/>
      <c r="H176" s="534"/>
      <c r="I176" s="534"/>
      <c r="J176" s="534"/>
      <c r="K176" s="534"/>
      <c r="L176" s="534"/>
      <c r="M176" s="534"/>
      <c r="N176" s="616"/>
      <c r="O176" s="534"/>
      <c r="P176" s="534"/>
      <c r="Q176" s="85">
        <v>3</v>
      </c>
      <c r="R176" s="160" t="s">
        <v>1208</v>
      </c>
      <c r="S176" s="162" t="s">
        <v>1195</v>
      </c>
      <c r="T176" s="161"/>
      <c r="U176" s="159"/>
      <c r="V176" s="159"/>
      <c r="W176" s="159"/>
      <c r="X176" s="159"/>
      <c r="Y176" s="159"/>
      <c r="Z176" s="159"/>
      <c r="AA176" s="159"/>
      <c r="AB176" s="159"/>
      <c r="AC176" s="159"/>
      <c r="AD176" s="159"/>
      <c r="AE176" s="159"/>
      <c r="AF176" s="58">
        <f>SUMIF(Tabla2[Tarea],'POA Eje 3'!R176,Tabla2[Monto total (RD$)])</f>
        <v>0</v>
      </c>
    </row>
    <row r="177" spans="1:32" ht="38.25" x14ac:dyDescent="0.2">
      <c r="A177" s="321"/>
      <c r="B177" s="488"/>
      <c r="C177" s="372"/>
      <c r="D177" s="536"/>
      <c r="E177" s="534"/>
      <c r="F177" s="534"/>
      <c r="G177" s="534"/>
      <c r="H177" s="534"/>
      <c r="I177" s="534"/>
      <c r="J177" s="534"/>
      <c r="K177" s="534"/>
      <c r="L177" s="534"/>
      <c r="M177" s="534"/>
      <c r="N177" s="616"/>
      <c r="O177" s="534"/>
      <c r="P177" s="534"/>
      <c r="Q177" s="85">
        <v>4</v>
      </c>
      <c r="R177" s="160" t="s">
        <v>1209</v>
      </c>
      <c r="S177" s="85" t="s">
        <v>1210</v>
      </c>
      <c r="T177" s="161"/>
      <c r="U177" s="159"/>
      <c r="V177" s="159"/>
      <c r="W177" s="159"/>
      <c r="X177" s="159"/>
      <c r="Y177" s="159"/>
      <c r="Z177" s="159"/>
      <c r="AA177" s="159"/>
      <c r="AB177" s="159"/>
      <c r="AC177" s="159"/>
      <c r="AD177" s="159"/>
      <c r="AE177" s="159"/>
      <c r="AF177" s="58">
        <f>SUMIF(Tabla2[Tarea],'POA Eje 3'!R177,Tabla2[Monto total (RD$)])</f>
        <v>0</v>
      </c>
    </row>
    <row r="178" spans="1:32" ht="25.5" x14ac:dyDescent="0.2">
      <c r="A178" s="321"/>
      <c r="B178" s="488"/>
      <c r="C178" s="372"/>
      <c r="D178" s="536"/>
      <c r="E178" s="534"/>
      <c r="F178" s="534"/>
      <c r="G178" s="534"/>
      <c r="H178" s="534"/>
      <c r="I178" s="534"/>
      <c r="J178" s="534"/>
      <c r="K178" s="534"/>
      <c r="L178" s="534"/>
      <c r="M178" s="534"/>
      <c r="N178" s="616"/>
      <c r="O178" s="534"/>
      <c r="P178" s="534"/>
      <c r="Q178" s="85">
        <v>5</v>
      </c>
      <c r="R178" s="160" t="s">
        <v>1211</v>
      </c>
      <c r="S178" s="85" t="s">
        <v>1210</v>
      </c>
      <c r="T178" s="159"/>
      <c r="U178" s="161"/>
      <c r="V178" s="161"/>
      <c r="W178" s="159"/>
      <c r="X178" s="159"/>
      <c r="Y178" s="159"/>
      <c r="Z178" s="159"/>
      <c r="AA178" s="159"/>
      <c r="AB178" s="159"/>
      <c r="AC178" s="159"/>
      <c r="AD178" s="159"/>
      <c r="AE178" s="159"/>
      <c r="AF178" s="58">
        <f>SUMIF(Tabla2[Tarea],'POA Eje 3'!R178,Tabla2[Monto total (RD$)])</f>
        <v>0</v>
      </c>
    </row>
    <row r="179" spans="1:32" ht="66" customHeight="1" x14ac:dyDescent="0.2">
      <c r="A179" s="321"/>
      <c r="B179" s="488"/>
      <c r="C179" s="372"/>
      <c r="D179" s="536"/>
      <c r="E179" s="534"/>
      <c r="F179" s="534"/>
      <c r="G179" s="534"/>
      <c r="H179" s="534"/>
      <c r="I179" s="534"/>
      <c r="J179" s="534"/>
      <c r="K179" s="534"/>
      <c r="L179" s="534"/>
      <c r="M179" s="534"/>
      <c r="N179" s="616"/>
      <c r="O179" s="534"/>
      <c r="P179" s="534"/>
      <c r="Q179" s="85">
        <v>6</v>
      </c>
      <c r="R179" s="160" t="s">
        <v>1212</v>
      </c>
      <c r="S179" s="162" t="s">
        <v>1195</v>
      </c>
      <c r="T179" s="161"/>
      <c r="U179" s="161"/>
      <c r="V179" s="161"/>
      <c r="W179" s="161"/>
      <c r="X179" s="161"/>
      <c r="Y179" s="161"/>
      <c r="Z179" s="161"/>
      <c r="AA179" s="161"/>
      <c r="AB179" s="161"/>
      <c r="AC179" s="161"/>
      <c r="AD179" s="161"/>
      <c r="AE179" s="161"/>
      <c r="AF179" s="58">
        <f>SUMIF(Tabla2[Tarea],'POA Eje 3'!R179,Tabla2[Monto total (RD$)])</f>
        <v>5200000</v>
      </c>
    </row>
    <row r="180" spans="1:32" ht="51" x14ac:dyDescent="0.2">
      <c r="A180" s="321"/>
      <c r="B180" s="488"/>
      <c r="C180" s="320"/>
      <c r="D180" s="536"/>
      <c r="E180" s="534"/>
      <c r="F180" s="534"/>
      <c r="G180" s="534"/>
      <c r="H180" s="534"/>
      <c r="I180" s="534"/>
      <c r="J180" s="534"/>
      <c r="K180" s="534"/>
      <c r="L180" s="534"/>
      <c r="M180" s="534"/>
      <c r="N180" s="616"/>
      <c r="O180" s="534"/>
      <c r="P180" s="534"/>
      <c r="Q180" s="85">
        <v>7</v>
      </c>
      <c r="R180" s="160" t="s">
        <v>1213</v>
      </c>
      <c r="S180" s="162" t="s">
        <v>1195</v>
      </c>
      <c r="T180" s="159"/>
      <c r="U180" s="159"/>
      <c r="V180" s="159"/>
      <c r="W180" s="161"/>
      <c r="X180" s="161"/>
      <c r="Y180" s="161"/>
      <c r="Z180" s="161"/>
      <c r="AA180" s="161"/>
      <c r="AB180" s="161"/>
      <c r="AC180" s="161"/>
      <c r="AD180" s="159"/>
      <c r="AE180" s="159"/>
      <c r="AF180" s="58">
        <f>SUMIF(Tabla2[Tarea],'POA Eje 3'!R180,Tabla2[Monto total (RD$)])</f>
        <v>0</v>
      </c>
    </row>
    <row r="181" spans="1:32" ht="51" x14ac:dyDescent="0.2">
      <c r="A181" s="321"/>
      <c r="B181" s="321"/>
      <c r="C181" s="517" t="s">
        <v>482</v>
      </c>
      <c r="D181" s="582" t="s">
        <v>483</v>
      </c>
      <c r="E181" s="585">
        <v>0</v>
      </c>
      <c r="F181" s="585">
        <v>0.25</v>
      </c>
      <c r="G181" s="585">
        <v>0</v>
      </c>
      <c r="H181" s="585">
        <v>0.05</v>
      </c>
      <c r="I181" s="585">
        <v>0.1</v>
      </c>
      <c r="J181" s="585">
        <v>0.1</v>
      </c>
      <c r="K181" s="304" t="s">
        <v>484</v>
      </c>
      <c r="L181" s="304" t="s">
        <v>474</v>
      </c>
      <c r="M181" s="443">
        <v>1</v>
      </c>
      <c r="N181" s="443" t="s">
        <v>1796</v>
      </c>
      <c r="O181" s="443" t="s">
        <v>481</v>
      </c>
      <c r="P181" s="443" t="s">
        <v>1286</v>
      </c>
      <c r="Q181" s="85">
        <v>1</v>
      </c>
      <c r="R181" s="160" t="s">
        <v>1216</v>
      </c>
      <c r="S181" s="159" t="s">
        <v>1217</v>
      </c>
      <c r="T181" s="164"/>
      <c r="U181" s="159"/>
      <c r="V181" s="159"/>
      <c r="W181" s="159"/>
      <c r="X181" s="159"/>
      <c r="Y181" s="159"/>
      <c r="Z181" s="159"/>
      <c r="AA181" s="159"/>
      <c r="AB181" s="159"/>
      <c r="AC181" s="159"/>
      <c r="AD181" s="159"/>
      <c r="AE181" s="159"/>
      <c r="AF181" s="58">
        <f>SUMIF(Tabla2[Tarea],'POA Eje 3'!R181,Tabla2[Monto total (RD$)])</f>
        <v>0</v>
      </c>
    </row>
    <row r="182" spans="1:32" ht="79.150000000000006" customHeight="1" x14ac:dyDescent="0.2">
      <c r="A182" s="321"/>
      <c r="B182" s="321"/>
      <c r="C182" s="517"/>
      <c r="D182" s="583"/>
      <c r="E182" s="586"/>
      <c r="F182" s="586"/>
      <c r="G182" s="586"/>
      <c r="H182" s="586"/>
      <c r="I182" s="586"/>
      <c r="J182" s="586"/>
      <c r="K182" s="305"/>
      <c r="L182" s="305"/>
      <c r="M182" s="534"/>
      <c r="N182" s="616"/>
      <c r="O182" s="534"/>
      <c r="P182" s="534"/>
      <c r="Q182" s="85">
        <v>2</v>
      </c>
      <c r="R182" s="160" t="s">
        <v>1218</v>
      </c>
      <c r="S182" s="159" t="s">
        <v>1217</v>
      </c>
      <c r="T182" s="159"/>
      <c r="U182" s="164"/>
      <c r="V182" s="159"/>
      <c r="W182" s="159"/>
      <c r="X182" s="159"/>
      <c r="Y182" s="159"/>
      <c r="Z182" s="159"/>
      <c r="AA182" s="159"/>
      <c r="AB182" s="159"/>
      <c r="AC182" s="159"/>
      <c r="AD182" s="159"/>
      <c r="AE182" s="159"/>
      <c r="AF182" s="58">
        <f>SUMIF(Tabla2[Tarea],'POA Eje 3'!R182,Tabla2[Monto total (RD$)])</f>
        <v>0</v>
      </c>
    </row>
    <row r="183" spans="1:32" ht="63.75" x14ac:dyDescent="0.2">
      <c r="A183" s="321"/>
      <c r="B183" s="321"/>
      <c r="C183" s="517"/>
      <c r="D183" s="583"/>
      <c r="E183" s="586"/>
      <c r="F183" s="586"/>
      <c r="G183" s="586"/>
      <c r="H183" s="586"/>
      <c r="I183" s="586"/>
      <c r="J183" s="586"/>
      <c r="K183" s="305"/>
      <c r="L183" s="305"/>
      <c r="M183" s="534"/>
      <c r="N183" s="616"/>
      <c r="O183" s="534"/>
      <c r="P183" s="534"/>
      <c r="Q183" s="85">
        <v>3</v>
      </c>
      <c r="R183" s="160" t="s">
        <v>1219</v>
      </c>
      <c r="S183" s="162" t="s">
        <v>1220</v>
      </c>
      <c r="T183" s="159"/>
      <c r="U183" s="159"/>
      <c r="V183" s="164"/>
      <c r="W183" s="159"/>
      <c r="X183" s="159"/>
      <c r="Y183" s="159"/>
      <c r="Z183" s="159"/>
      <c r="AA183" s="159"/>
      <c r="AB183" s="159"/>
      <c r="AC183" s="159"/>
      <c r="AD183" s="159"/>
      <c r="AE183" s="159"/>
      <c r="AF183" s="58">
        <f>SUMIF(Tabla2[Tarea],'POA Eje 3'!R183,Tabla2[Monto total (RD$)])</f>
        <v>0</v>
      </c>
    </row>
    <row r="184" spans="1:32" ht="25.5" x14ac:dyDescent="0.2">
      <c r="A184" s="321"/>
      <c r="B184" s="321"/>
      <c r="C184" s="517"/>
      <c r="D184" s="583"/>
      <c r="E184" s="586"/>
      <c r="F184" s="586"/>
      <c r="G184" s="586"/>
      <c r="H184" s="586"/>
      <c r="I184" s="586"/>
      <c r="J184" s="586"/>
      <c r="K184" s="305"/>
      <c r="L184" s="305"/>
      <c r="M184" s="534"/>
      <c r="N184" s="616"/>
      <c r="O184" s="534"/>
      <c r="P184" s="534"/>
      <c r="Q184" s="85">
        <v>4</v>
      </c>
      <c r="R184" s="160" t="s">
        <v>1221</v>
      </c>
      <c r="S184" s="159" t="s">
        <v>1220</v>
      </c>
      <c r="T184" s="159"/>
      <c r="U184" s="159"/>
      <c r="V184" s="159"/>
      <c r="W184" s="164"/>
      <c r="X184" s="164"/>
      <c r="Y184" s="164"/>
      <c r="Z184" s="164"/>
      <c r="AA184" s="159"/>
      <c r="AB184" s="159"/>
      <c r="AC184" s="164"/>
      <c r="AD184" s="164"/>
      <c r="AE184" s="159"/>
      <c r="AF184" s="58">
        <f>SUMIF(Tabla2[Tarea],'POA Eje 3'!R184,Tabla2[Monto total (RD$)])</f>
        <v>0</v>
      </c>
    </row>
    <row r="185" spans="1:32" ht="38.25" x14ac:dyDescent="0.2">
      <c r="A185" s="321"/>
      <c r="B185" s="321"/>
      <c r="C185" s="517"/>
      <c r="D185" s="584"/>
      <c r="E185" s="587"/>
      <c r="F185" s="587"/>
      <c r="G185" s="587"/>
      <c r="H185" s="587"/>
      <c r="I185" s="587"/>
      <c r="J185" s="587"/>
      <c r="K185" s="306"/>
      <c r="L185" s="306"/>
      <c r="M185" s="534"/>
      <c r="N185" s="616"/>
      <c r="O185" s="534"/>
      <c r="P185" s="534"/>
      <c r="Q185" s="85">
        <v>5</v>
      </c>
      <c r="R185" s="160" t="s">
        <v>1222</v>
      </c>
      <c r="S185" s="159" t="s">
        <v>1220</v>
      </c>
      <c r="T185" s="159"/>
      <c r="U185" s="159"/>
      <c r="V185" s="159"/>
      <c r="W185" s="164"/>
      <c r="X185" s="164"/>
      <c r="Y185" s="164"/>
      <c r="Z185" s="159"/>
      <c r="AA185" s="159"/>
      <c r="AB185" s="159"/>
      <c r="AC185" s="159"/>
      <c r="AD185" s="159"/>
      <c r="AE185" s="159"/>
      <c r="AF185" s="58">
        <f>SUMIF(Tabla2[Tarea],'POA Eje 3'!R185,Tabla2[Monto total (RD$)])</f>
        <v>2000000</v>
      </c>
    </row>
    <row r="186" spans="1:32" ht="79.150000000000006" customHeight="1" x14ac:dyDescent="0.2">
      <c r="A186" s="321"/>
      <c r="B186" s="321"/>
      <c r="C186" s="517"/>
      <c r="D186" s="307" t="s">
        <v>485</v>
      </c>
      <c r="E186" s="307">
        <v>100</v>
      </c>
      <c r="F186" s="307">
        <v>30</v>
      </c>
      <c r="G186" s="307">
        <v>10</v>
      </c>
      <c r="H186" s="307">
        <v>10</v>
      </c>
      <c r="I186" s="307">
        <v>10</v>
      </c>
      <c r="J186" s="307">
        <v>0</v>
      </c>
      <c r="K186" s="307" t="s">
        <v>486</v>
      </c>
      <c r="L186" s="307" t="s">
        <v>487</v>
      </c>
      <c r="M186" s="627">
        <v>2</v>
      </c>
      <c r="N186" s="432" t="s">
        <v>1797</v>
      </c>
      <c r="O186" s="432" t="s">
        <v>177</v>
      </c>
      <c r="P186" s="432" t="s">
        <v>1286</v>
      </c>
      <c r="Q186" s="85">
        <v>1</v>
      </c>
      <c r="R186" s="212" t="s">
        <v>1370</v>
      </c>
      <c r="S186" s="159" t="s">
        <v>1373</v>
      </c>
      <c r="T186" s="213"/>
      <c r="U186" s="213"/>
      <c r="V186" s="213"/>
      <c r="W186" s="164"/>
      <c r="X186" s="164"/>
      <c r="Y186" s="164"/>
      <c r="Z186" s="213"/>
      <c r="AA186" s="213"/>
      <c r="AB186" s="213"/>
      <c r="AC186" s="213"/>
      <c r="AD186" s="213"/>
      <c r="AE186" s="213"/>
      <c r="AF186" s="58">
        <f>SUMIF(Tabla2[Tarea],'POA Eje 3'!R186,Tabla2[Monto total (RD$)])</f>
        <v>48000</v>
      </c>
    </row>
    <row r="187" spans="1:32" ht="38.25" x14ac:dyDescent="0.2">
      <c r="A187" s="321"/>
      <c r="B187" s="321"/>
      <c r="C187" s="517"/>
      <c r="D187" s="307"/>
      <c r="E187" s="307"/>
      <c r="F187" s="307"/>
      <c r="G187" s="307"/>
      <c r="H187" s="307"/>
      <c r="I187" s="307"/>
      <c r="J187" s="307"/>
      <c r="K187" s="307"/>
      <c r="L187" s="307"/>
      <c r="M187" s="628"/>
      <c r="N187" s="434"/>
      <c r="O187" s="434"/>
      <c r="P187" s="434"/>
      <c r="Q187" s="85">
        <v>2</v>
      </c>
      <c r="R187" s="212" t="s">
        <v>1371</v>
      </c>
      <c r="S187" s="159" t="s">
        <v>1374</v>
      </c>
      <c r="T187" s="213"/>
      <c r="U187" s="213"/>
      <c r="V187" s="213"/>
      <c r="W187" s="164"/>
      <c r="X187" s="164"/>
      <c r="Y187" s="164"/>
      <c r="Z187" s="213"/>
      <c r="AA187" s="213"/>
      <c r="AB187" s="213"/>
      <c r="AC187" s="213"/>
      <c r="AD187" s="213"/>
      <c r="AE187" s="213"/>
      <c r="AF187" s="58">
        <f>SUMIF(Tabla2[Tarea],'POA Eje 3'!R187,Tabla2[Monto total (RD$)])</f>
        <v>0</v>
      </c>
    </row>
    <row r="188" spans="1:32" ht="51" x14ac:dyDescent="0.2">
      <c r="A188" s="321"/>
      <c r="B188" s="321"/>
      <c r="C188" s="517"/>
      <c r="D188" s="307"/>
      <c r="E188" s="307"/>
      <c r="F188" s="307"/>
      <c r="G188" s="307"/>
      <c r="H188" s="307"/>
      <c r="I188" s="307"/>
      <c r="J188" s="307"/>
      <c r="K188" s="307"/>
      <c r="L188" s="307"/>
      <c r="M188" s="198">
        <v>3</v>
      </c>
      <c r="N188" s="198" t="s">
        <v>1798</v>
      </c>
      <c r="O188" s="198" t="s">
        <v>156</v>
      </c>
      <c r="P188" s="198" t="s">
        <v>1286</v>
      </c>
      <c r="Q188" s="85">
        <v>3</v>
      </c>
      <c r="R188" s="212" t="s">
        <v>1375</v>
      </c>
      <c r="S188" s="159" t="s">
        <v>1376</v>
      </c>
      <c r="T188" s="213"/>
      <c r="U188" s="213"/>
      <c r="V188" s="213"/>
      <c r="W188" s="164"/>
      <c r="X188" s="164"/>
      <c r="Y188" s="164"/>
      <c r="Z188" s="213"/>
      <c r="AA188" s="213"/>
      <c r="AB188" s="213"/>
      <c r="AC188" s="213"/>
      <c r="AD188" s="213"/>
      <c r="AE188" s="213"/>
      <c r="AF188" s="58">
        <f>SUMIF(Tabla2[Tarea],'POA Eje 3'!R188,Tabla2[Monto total (RD$)])</f>
        <v>0</v>
      </c>
    </row>
    <row r="189" spans="1:32" ht="13.15" customHeight="1" x14ac:dyDescent="0.2">
      <c r="A189" s="321"/>
      <c r="B189" s="321"/>
      <c r="C189" s="517"/>
      <c r="D189" s="307"/>
      <c r="E189" s="307"/>
      <c r="F189" s="307"/>
      <c r="G189" s="307"/>
      <c r="H189" s="307"/>
      <c r="I189" s="307"/>
      <c r="J189" s="307"/>
      <c r="K189" s="307"/>
      <c r="L189" s="307"/>
      <c r="M189" s="304">
        <v>4</v>
      </c>
      <c r="N189" s="304" t="s">
        <v>1799</v>
      </c>
      <c r="O189" s="304" t="s">
        <v>156</v>
      </c>
      <c r="P189" s="304" t="s">
        <v>1286</v>
      </c>
      <c r="Q189" s="33">
        <v>1</v>
      </c>
      <c r="R189" s="126" t="s">
        <v>488</v>
      </c>
      <c r="S189" s="51"/>
      <c r="T189" s="33"/>
      <c r="U189" s="33"/>
      <c r="V189" s="33"/>
      <c r="W189" s="33"/>
      <c r="X189" s="33"/>
      <c r="Y189" s="33"/>
      <c r="Z189" s="33"/>
      <c r="AA189" s="33"/>
      <c r="AB189" s="33"/>
      <c r="AC189" s="33"/>
      <c r="AD189" s="33"/>
      <c r="AE189" s="33"/>
      <c r="AF189" s="58">
        <f>SUMIF(Tabla2[Tarea],'POA Eje 3'!R189,Tabla2[Monto total (RD$)])</f>
        <v>0</v>
      </c>
    </row>
    <row r="190" spans="1:32" x14ac:dyDescent="0.2">
      <c r="A190" s="321"/>
      <c r="B190" s="321"/>
      <c r="C190" s="517"/>
      <c r="D190" s="307"/>
      <c r="E190" s="307"/>
      <c r="F190" s="307"/>
      <c r="G190" s="307"/>
      <c r="H190" s="307"/>
      <c r="I190" s="307"/>
      <c r="J190" s="307"/>
      <c r="K190" s="307"/>
      <c r="L190" s="307"/>
      <c r="M190" s="305"/>
      <c r="N190" s="305"/>
      <c r="O190" s="305"/>
      <c r="P190" s="305"/>
      <c r="Q190" s="33">
        <v>2</v>
      </c>
      <c r="R190" s="67" t="s">
        <v>489</v>
      </c>
      <c r="S190" s="51"/>
      <c r="T190" s="60"/>
      <c r="U190" s="60"/>
      <c r="V190" s="60"/>
      <c r="W190" s="60"/>
      <c r="X190" s="60"/>
      <c r="Y190" s="60"/>
      <c r="Z190" s="60"/>
      <c r="AA190" s="60"/>
      <c r="AB190" s="60"/>
      <c r="AC190" s="60"/>
      <c r="AD190" s="60"/>
      <c r="AE190" s="60"/>
      <c r="AF190" s="58">
        <f>SUMIF(Tabla2[Tarea],'POA Eje 3'!R190,Tabla2[Monto total (RD$)])</f>
        <v>0</v>
      </c>
    </row>
    <row r="191" spans="1:32" ht="25.5" x14ac:dyDescent="0.2">
      <c r="A191" s="321"/>
      <c r="B191" s="321"/>
      <c r="C191" s="517"/>
      <c r="D191" s="307"/>
      <c r="E191" s="307"/>
      <c r="F191" s="307"/>
      <c r="G191" s="307"/>
      <c r="H191" s="307"/>
      <c r="I191" s="307"/>
      <c r="J191" s="307"/>
      <c r="K191" s="307"/>
      <c r="L191" s="307"/>
      <c r="M191" s="306"/>
      <c r="N191" s="306"/>
      <c r="O191" s="306"/>
      <c r="P191" s="306"/>
      <c r="Q191" s="33">
        <v>3</v>
      </c>
      <c r="R191" s="67" t="s">
        <v>490</v>
      </c>
      <c r="S191" s="51"/>
      <c r="T191" s="60"/>
      <c r="U191" s="60"/>
      <c r="V191" s="60"/>
      <c r="W191" s="60"/>
      <c r="X191" s="60"/>
      <c r="Y191" s="60"/>
      <c r="Z191" s="60"/>
      <c r="AA191" s="60"/>
      <c r="AB191" s="60"/>
      <c r="AC191" s="60"/>
      <c r="AD191" s="60"/>
      <c r="AE191" s="60"/>
      <c r="AF191" s="58">
        <f>SUMIF(Tabla2[Tarea],'POA Eje 3'!R191,Tabla2[Monto total (RD$)])</f>
        <v>0</v>
      </c>
    </row>
    <row r="192" spans="1:32" ht="51" x14ac:dyDescent="0.2">
      <c r="A192" s="321"/>
      <c r="B192" s="321"/>
      <c r="C192" s="517"/>
      <c r="D192" s="307"/>
      <c r="E192" s="307"/>
      <c r="F192" s="307"/>
      <c r="G192" s="307"/>
      <c r="H192" s="307"/>
      <c r="I192" s="307"/>
      <c r="J192" s="307"/>
      <c r="K192" s="307"/>
      <c r="L192" s="307"/>
      <c r="M192" s="23">
        <v>5</v>
      </c>
      <c r="N192" s="33" t="s">
        <v>1800</v>
      </c>
      <c r="O192" s="33" t="s">
        <v>177</v>
      </c>
      <c r="P192" s="33" t="s">
        <v>1286</v>
      </c>
      <c r="Q192" s="33">
        <v>1</v>
      </c>
      <c r="R192" s="22" t="s">
        <v>681</v>
      </c>
      <c r="S192" s="142" t="s">
        <v>1120</v>
      </c>
      <c r="T192" s="99"/>
      <c r="U192" s="33"/>
      <c r="V192" s="33"/>
      <c r="W192" s="99"/>
      <c r="X192" s="33"/>
      <c r="Y192" s="33"/>
      <c r="Z192" s="99"/>
      <c r="AA192" s="33"/>
      <c r="AB192" s="33"/>
      <c r="AC192" s="99"/>
      <c r="AD192" s="33"/>
      <c r="AE192" s="33"/>
      <c r="AF192" s="58">
        <f>SUMIF(Tabla2[Tarea],'POA Eje 3'!R192,Tabla2[Monto total (RD$)])</f>
        <v>0</v>
      </c>
    </row>
    <row r="193" spans="1:32" ht="26.45" customHeight="1" x14ac:dyDescent="0.2">
      <c r="A193" s="321"/>
      <c r="B193" s="321"/>
      <c r="C193" s="517"/>
      <c r="D193" s="490" t="s">
        <v>1214</v>
      </c>
      <c r="E193" s="307">
        <v>0</v>
      </c>
      <c r="F193" s="625" t="s">
        <v>1215</v>
      </c>
      <c r="G193" s="307"/>
      <c r="H193" s="307"/>
      <c r="I193" s="307"/>
      <c r="J193" s="444"/>
      <c r="K193" s="307" t="s">
        <v>491</v>
      </c>
      <c r="L193" s="468" t="s">
        <v>791</v>
      </c>
      <c r="M193" s="443">
        <v>6</v>
      </c>
      <c r="N193" s="617" t="s">
        <v>1801</v>
      </c>
      <c r="O193" s="533" t="s">
        <v>791</v>
      </c>
      <c r="P193" s="533" t="s">
        <v>1286</v>
      </c>
      <c r="Q193" s="159">
        <v>1</v>
      </c>
      <c r="R193" s="160" t="s">
        <v>1223</v>
      </c>
      <c r="S193" s="159" t="s">
        <v>1224</v>
      </c>
      <c r="T193" s="85"/>
      <c r="U193" s="85"/>
      <c r="V193" s="165"/>
      <c r="W193" s="165"/>
      <c r="X193" s="165"/>
      <c r="Y193" s="85"/>
      <c r="Z193" s="85"/>
      <c r="AA193" s="85"/>
      <c r="AB193" s="85"/>
      <c r="AC193" s="85"/>
      <c r="AD193" s="85"/>
      <c r="AE193" s="85"/>
      <c r="AF193" s="58">
        <f>SUMIF(Tabla2[Tarea],'POA Eje 3'!R193,Tabla2[Monto total (RD$)])</f>
        <v>1000000</v>
      </c>
    </row>
    <row r="194" spans="1:32" ht="38.25" x14ac:dyDescent="0.2">
      <c r="A194" s="321"/>
      <c r="B194" s="321"/>
      <c r="C194" s="517"/>
      <c r="D194" s="490"/>
      <c r="E194" s="307"/>
      <c r="F194" s="626"/>
      <c r="G194" s="307"/>
      <c r="H194" s="307"/>
      <c r="I194" s="307"/>
      <c r="J194" s="307"/>
      <c r="K194" s="307"/>
      <c r="L194" s="468"/>
      <c r="M194" s="534"/>
      <c r="N194" s="616"/>
      <c r="O194" s="534"/>
      <c r="P194" s="534"/>
      <c r="Q194" s="159">
        <v>2</v>
      </c>
      <c r="R194" s="160" t="s">
        <v>1225</v>
      </c>
      <c r="S194" s="159" t="s">
        <v>1224</v>
      </c>
      <c r="T194" s="85"/>
      <c r="U194" s="85"/>
      <c r="V194" s="85"/>
      <c r="W194" s="85"/>
      <c r="X194" s="165"/>
      <c r="Y194" s="165"/>
      <c r="Z194" s="165"/>
      <c r="AA194" s="165"/>
      <c r="AB194" s="165"/>
      <c r="AC194" s="165"/>
      <c r="AD194" s="165"/>
      <c r="AE194" s="85"/>
      <c r="AF194" s="58">
        <f>SUMIF(Tabla2[Tarea],'POA Eje 3'!R194,Tabla2[Monto total (RD$)])</f>
        <v>0</v>
      </c>
    </row>
    <row r="195" spans="1:32" ht="51" x14ac:dyDescent="0.2">
      <c r="A195" s="321"/>
      <c r="B195" s="321"/>
      <c r="C195" s="517"/>
      <c r="D195" s="490"/>
      <c r="E195" s="307"/>
      <c r="F195" s="626"/>
      <c r="G195" s="307"/>
      <c r="H195" s="307"/>
      <c r="I195" s="307"/>
      <c r="J195" s="307"/>
      <c r="K195" s="307"/>
      <c r="L195" s="468"/>
      <c r="M195" s="162">
        <v>7</v>
      </c>
      <c r="N195" s="159" t="s">
        <v>1802</v>
      </c>
      <c r="O195" s="159" t="s">
        <v>791</v>
      </c>
      <c r="P195" s="160" t="s">
        <v>1286</v>
      </c>
      <c r="Q195" s="159">
        <v>1</v>
      </c>
      <c r="R195" s="160" t="s">
        <v>1226</v>
      </c>
      <c r="S195" s="159" t="s">
        <v>492</v>
      </c>
      <c r="T195" s="162"/>
      <c r="U195" s="162"/>
      <c r="V195" s="162"/>
      <c r="W195" s="162"/>
      <c r="X195" s="162"/>
      <c r="Y195" s="162"/>
      <c r="Z195" s="162"/>
      <c r="AA195" s="162"/>
      <c r="AB195" s="161"/>
      <c r="AC195" s="161"/>
      <c r="AD195" s="162"/>
      <c r="AE195" s="162"/>
      <c r="AF195" s="58">
        <f>SUMIF(Tabla2[Tarea],'POA Eje 3'!R195,Tabla2[Monto total (RD$)])</f>
        <v>0</v>
      </c>
    </row>
    <row r="196" spans="1:32" ht="51" x14ac:dyDescent="0.2">
      <c r="A196" s="321"/>
      <c r="B196" s="321"/>
      <c r="C196" s="517"/>
      <c r="D196" s="490"/>
      <c r="E196" s="307"/>
      <c r="F196" s="626"/>
      <c r="G196" s="307"/>
      <c r="H196" s="307"/>
      <c r="I196" s="307"/>
      <c r="J196" s="307"/>
      <c r="K196" s="307"/>
      <c r="L196" s="468"/>
      <c r="M196" s="162">
        <v>8</v>
      </c>
      <c r="N196" s="159" t="s">
        <v>1803</v>
      </c>
      <c r="O196" s="159" t="s">
        <v>791</v>
      </c>
      <c r="P196" s="160" t="s">
        <v>1286</v>
      </c>
      <c r="Q196" s="159">
        <v>1</v>
      </c>
      <c r="R196" s="160" t="s">
        <v>1227</v>
      </c>
      <c r="S196" s="159" t="s">
        <v>492</v>
      </c>
      <c r="T196" s="161"/>
      <c r="U196" s="161"/>
      <c r="V196" s="161"/>
      <c r="W196" s="161"/>
      <c r="X196" s="161"/>
      <c r="Y196" s="161"/>
      <c r="Z196" s="161"/>
      <c r="AA196" s="161"/>
      <c r="AB196" s="161"/>
      <c r="AC196" s="161"/>
      <c r="AD196" s="161"/>
      <c r="AE196" s="162"/>
      <c r="AF196" s="58">
        <f>SUMIF(Tabla2[Tarea],'POA Eje 3'!R196,Tabla2[Monto total (RD$)])</f>
        <v>0</v>
      </c>
    </row>
    <row r="197" spans="1:32" ht="26.45" customHeight="1" x14ac:dyDescent="0.2">
      <c r="A197" s="319" t="s">
        <v>493</v>
      </c>
      <c r="B197" s="319" t="s">
        <v>494</v>
      </c>
      <c r="C197" s="375" t="s">
        <v>495</v>
      </c>
      <c r="D197" s="610" t="s">
        <v>496</v>
      </c>
      <c r="E197" s="611">
        <v>0.85</v>
      </c>
      <c r="F197" s="611">
        <v>0.9</v>
      </c>
      <c r="G197" s="611">
        <v>0.25</v>
      </c>
      <c r="H197" s="611">
        <v>0.5</v>
      </c>
      <c r="I197" s="611">
        <v>0.7</v>
      </c>
      <c r="J197" s="611">
        <v>0.9</v>
      </c>
      <c r="K197" s="480" t="s">
        <v>497</v>
      </c>
      <c r="L197" s="542" t="s">
        <v>697</v>
      </c>
      <c r="M197" s="547">
        <v>1</v>
      </c>
      <c r="N197" s="557" t="s">
        <v>1804</v>
      </c>
      <c r="O197" s="476" t="s">
        <v>697</v>
      </c>
      <c r="P197" s="557" t="s">
        <v>1288</v>
      </c>
      <c r="Q197" s="74">
        <v>1</v>
      </c>
      <c r="R197" s="30" t="s">
        <v>498</v>
      </c>
      <c r="S197" s="319" t="s">
        <v>325</v>
      </c>
      <c r="T197" s="206"/>
      <c r="U197" s="74"/>
      <c r="V197" s="74"/>
      <c r="W197" s="74"/>
      <c r="X197" s="74"/>
      <c r="Y197" s="74"/>
      <c r="Z197" s="74"/>
      <c r="AA197" s="74"/>
      <c r="AB197" s="74"/>
      <c r="AC197" s="74"/>
      <c r="AD197" s="12"/>
      <c r="AE197" s="12"/>
      <c r="AF197" s="58">
        <f>SUMIF(Tabla2[Tarea],'POA Eje 3'!R197,Tabla2[Monto total (RD$)])</f>
        <v>0</v>
      </c>
    </row>
    <row r="198" spans="1:32" x14ac:dyDescent="0.2">
      <c r="A198" s="372"/>
      <c r="B198" s="372"/>
      <c r="C198" s="376"/>
      <c r="D198" s="610"/>
      <c r="E198" s="611"/>
      <c r="F198" s="611"/>
      <c r="G198" s="611"/>
      <c r="H198" s="611"/>
      <c r="I198" s="611"/>
      <c r="J198" s="611"/>
      <c r="K198" s="556"/>
      <c r="L198" s="543"/>
      <c r="M198" s="558"/>
      <c r="N198" s="557"/>
      <c r="O198" s="476"/>
      <c r="P198" s="557"/>
      <c r="Q198" s="74">
        <v>2</v>
      </c>
      <c r="R198" s="30" t="s">
        <v>698</v>
      </c>
      <c r="S198" s="372"/>
      <c r="T198" s="74"/>
      <c r="U198" s="206"/>
      <c r="V198" s="74"/>
      <c r="W198" s="74"/>
      <c r="X198" s="74"/>
      <c r="Y198" s="74"/>
      <c r="Z198" s="74"/>
      <c r="AA198" s="74"/>
      <c r="AB198" s="74"/>
      <c r="AC198" s="74"/>
      <c r="AD198" s="12"/>
      <c r="AE198" s="12"/>
      <c r="AF198" s="58">
        <f>SUMIF(Tabla2[Tarea],'POA Eje 3'!R198,Tabla2[Monto total (RD$)])</f>
        <v>0</v>
      </c>
    </row>
    <row r="199" spans="1:32" x14ac:dyDescent="0.2">
      <c r="A199" s="372"/>
      <c r="B199" s="372"/>
      <c r="C199" s="376"/>
      <c r="D199" s="610"/>
      <c r="E199" s="611"/>
      <c r="F199" s="611"/>
      <c r="G199" s="611"/>
      <c r="H199" s="611"/>
      <c r="I199" s="611"/>
      <c r="J199" s="611"/>
      <c r="K199" s="556"/>
      <c r="L199" s="543"/>
      <c r="M199" s="558"/>
      <c r="N199" s="557"/>
      <c r="O199" s="476"/>
      <c r="P199" s="557"/>
      <c r="Q199" s="74">
        <v>3</v>
      </c>
      <c r="R199" s="30" t="s">
        <v>499</v>
      </c>
      <c r="S199" s="372"/>
      <c r="T199" s="74"/>
      <c r="U199" s="206"/>
      <c r="V199" s="206"/>
      <c r="W199" s="206"/>
      <c r="X199" s="206"/>
      <c r="Y199" s="206"/>
      <c r="Z199" s="206"/>
      <c r="AA199" s="206"/>
      <c r="AB199" s="206"/>
      <c r="AC199" s="206"/>
      <c r="AD199" s="206"/>
      <c r="AE199" s="206"/>
      <c r="AF199" s="58">
        <f>SUMIF(Tabla2[Tarea],'POA Eje 3'!R199,Tabla2[Monto total (RD$)])</f>
        <v>48384824.600000001</v>
      </c>
    </row>
    <row r="200" spans="1:32" x14ac:dyDescent="0.2">
      <c r="A200" s="372"/>
      <c r="B200" s="372"/>
      <c r="C200" s="376"/>
      <c r="D200" s="610"/>
      <c r="E200" s="611"/>
      <c r="F200" s="611"/>
      <c r="G200" s="611"/>
      <c r="H200" s="611"/>
      <c r="I200" s="611"/>
      <c r="J200" s="611"/>
      <c r="K200" s="556"/>
      <c r="L200" s="543"/>
      <c r="M200" s="558"/>
      <c r="N200" s="557"/>
      <c r="O200" s="476"/>
      <c r="P200" s="557"/>
      <c r="Q200" s="74">
        <v>4</v>
      </c>
      <c r="R200" s="30" t="s">
        <v>2076</v>
      </c>
      <c r="S200" s="372"/>
      <c r="T200" s="74"/>
      <c r="U200" s="206"/>
      <c r="V200" s="206"/>
      <c r="W200" s="206"/>
      <c r="X200" s="206"/>
      <c r="Y200" s="206"/>
      <c r="Z200" s="206"/>
      <c r="AA200" s="206"/>
      <c r="AB200" s="206"/>
      <c r="AC200" s="206"/>
      <c r="AD200" s="206"/>
      <c r="AE200" s="206"/>
      <c r="AF200" s="58">
        <f>SUMIF(Tabla2[Tarea],'POA Eje 3'!R200,Tabla2[Monto total (RD$)])</f>
        <v>3000000</v>
      </c>
    </row>
    <row r="201" spans="1:32" x14ac:dyDescent="0.2">
      <c r="A201" s="372"/>
      <c r="B201" s="372"/>
      <c r="C201" s="376"/>
      <c r="D201" s="610"/>
      <c r="E201" s="611"/>
      <c r="F201" s="611"/>
      <c r="G201" s="611"/>
      <c r="H201" s="611"/>
      <c r="I201" s="611"/>
      <c r="J201" s="611"/>
      <c r="K201" s="556"/>
      <c r="L201" s="543"/>
      <c r="M201" s="558"/>
      <c r="N201" s="557"/>
      <c r="O201" s="476"/>
      <c r="P201" s="557"/>
      <c r="Q201" s="74">
        <v>5</v>
      </c>
      <c r="R201" s="30" t="s">
        <v>2077</v>
      </c>
      <c r="S201" s="372"/>
      <c r="T201" s="74"/>
      <c r="U201" s="206"/>
      <c r="V201" s="206"/>
      <c r="W201" s="206"/>
      <c r="X201" s="206"/>
      <c r="Y201" s="206"/>
      <c r="Z201" s="206"/>
      <c r="AA201" s="206"/>
      <c r="AB201" s="206"/>
      <c r="AC201" s="206"/>
      <c r="AD201" s="206"/>
      <c r="AE201" s="206"/>
      <c r="AF201" s="58">
        <f>SUMIF(Tabla2[Tarea],'POA Eje 3'!R201,Tabla2[Monto total (RD$)])</f>
        <v>3000000</v>
      </c>
    </row>
    <row r="202" spans="1:32" x14ac:dyDescent="0.2">
      <c r="A202" s="372"/>
      <c r="B202" s="372"/>
      <c r="C202" s="376"/>
      <c r="D202" s="610"/>
      <c r="E202" s="611"/>
      <c r="F202" s="611"/>
      <c r="G202" s="611"/>
      <c r="H202" s="611"/>
      <c r="I202" s="611"/>
      <c r="J202" s="611"/>
      <c r="K202" s="556"/>
      <c r="L202" s="543"/>
      <c r="M202" s="558"/>
      <c r="N202" s="557"/>
      <c r="O202" s="476"/>
      <c r="P202" s="557"/>
      <c r="Q202" s="74">
        <v>6</v>
      </c>
      <c r="R202" s="30" t="s">
        <v>2078</v>
      </c>
      <c r="S202" s="372"/>
      <c r="T202" s="74"/>
      <c r="U202" s="206"/>
      <c r="V202" s="206"/>
      <c r="W202" s="206"/>
      <c r="X202" s="206"/>
      <c r="Y202" s="206"/>
      <c r="Z202" s="206"/>
      <c r="AA202" s="206"/>
      <c r="AB202" s="206"/>
      <c r="AC202" s="206"/>
      <c r="AD202" s="206"/>
      <c r="AE202" s="206"/>
      <c r="AF202" s="58">
        <f>SUMIF(Tabla2[Tarea],'POA Eje 3'!R202,Tabla2[Monto total (RD$)])</f>
        <v>3000000</v>
      </c>
    </row>
    <row r="203" spans="1:32" x14ac:dyDescent="0.2">
      <c r="A203" s="372"/>
      <c r="B203" s="372"/>
      <c r="C203" s="376"/>
      <c r="D203" s="610"/>
      <c r="E203" s="611"/>
      <c r="F203" s="611"/>
      <c r="G203" s="611"/>
      <c r="H203" s="611"/>
      <c r="I203" s="611"/>
      <c r="J203" s="611"/>
      <c r="K203" s="556"/>
      <c r="L203" s="543"/>
      <c r="M203" s="558"/>
      <c r="N203" s="557"/>
      <c r="O203" s="476"/>
      <c r="P203" s="557"/>
      <c r="Q203" s="74">
        <v>7</v>
      </c>
      <c r="R203" s="30" t="s">
        <v>2079</v>
      </c>
      <c r="S203" s="372"/>
      <c r="T203" s="74"/>
      <c r="U203" s="206"/>
      <c r="V203" s="206"/>
      <c r="W203" s="206"/>
      <c r="X203" s="206"/>
      <c r="Y203" s="206"/>
      <c r="Z203" s="206"/>
      <c r="AA203" s="206"/>
      <c r="AB203" s="206"/>
      <c r="AC203" s="206"/>
      <c r="AD203" s="206"/>
      <c r="AE203" s="206"/>
      <c r="AF203" s="58">
        <f>SUMIF(Tabla2[Tarea],'POA Eje 3'!R203,Tabla2[Monto total (RD$)])</f>
        <v>3000000</v>
      </c>
    </row>
    <row r="204" spans="1:32" x14ac:dyDescent="0.2">
      <c r="A204" s="372"/>
      <c r="B204" s="372"/>
      <c r="C204" s="376"/>
      <c r="D204" s="610"/>
      <c r="E204" s="611"/>
      <c r="F204" s="611"/>
      <c r="G204" s="611"/>
      <c r="H204" s="611"/>
      <c r="I204" s="611"/>
      <c r="J204" s="611"/>
      <c r="K204" s="556"/>
      <c r="L204" s="543"/>
      <c r="M204" s="558"/>
      <c r="N204" s="557"/>
      <c r="O204" s="476"/>
      <c r="P204" s="557"/>
      <c r="Q204" s="74">
        <v>8</v>
      </c>
      <c r="R204" s="30" t="s">
        <v>2080</v>
      </c>
      <c r="S204" s="372"/>
      <c r="T204" s="74"/>
      <c r="U204" s="206"/>
      <c r="V204" s="206"/>
      <c r="W204" s="206"/>
      <c r="X204" s="206"/>
      <c r="Y204" s="206"/>
      <c r="Z204" s="206"/>
      <c r="AA204" s="206"/>
      <c r="AB204" s="206"/>
      <c r="AC204" s="206"/>
      <c r="AD204" s="206"/>
      <c r="AE204" s="206"/>
      <c r="AF204" s="58">
        <f>SUMIF(Tabla2[Tarea],'POA Eje 3'!R204,Tabla2[Monto total (RD$)])</f>
        <v>3000000</v>
      </c>
    </row>
    <row r="205" spans="1:32" x14ac:dyDescent="0.2">
      <c r="A205" s="372"/>
      <c r="B205" s="372"/>
      <c r="C205" s="376"/>
      <c r="D205" s="610"/>
      <c r="E205" s="611"/>
      <c r="F205" s="611"/>
      <c r="G205" s="611"/>
      <c r="H205" s="611"/>
      <c r="I205" s="611"/>
      <c r="J205" s="611"/>
      <c r="K205" s="556"/>
      <c r="L205" s="543"/>
      <c r="M205" s="558"/>
      <c r="N205" s="557"/>
      <c r="O205" s="476"/>
      <c r="P205" s="557"/>
      <c r="Q205" s="74">
        <v>9</v>
      </c>
      <c r="R205" s="30" t="s">
        <v>2081</v>
      </c>
      <c r="S205" s="372"/>
      <c r="T205" s="74"/>
      <c r="U205" s="206"/>
      <c r="V205" s="206"/>
      <c r="W205" s="206"/>
      <c r="X205" s="206"/>
      <c r="Y205" s="206"/>
      <c r="Z205" s="206"/>
      <c r="AA205" s="206"/>
      <c r="AB205" s="206"/>
      <c r="AC205" s="206"/>
      <c r="AD205" s="206"/>
      <c r="AE205" s="206"/>
      <c r="AF205" s="58">
        <f>SUMIF(Tabla2[Tarea],'POA Eje 3'!R205,Tabla2[Monto total (RD$)])</f>
        <v>3000000</v>
      </c>
    </row>
    <row r="206" spans="1:32" x14ac:dyDescent="0.2">
      <c r="A206" s="372"/>
      <c r="B206" s="372"/>
      <c r="C206" s="376"/>
      <c r="D206" s="610"/>
      <c r="E206" s="611"/>
      <c r="F206" s="611"/>
      <c r="G206" s="611"/>
      <c r="H206" s="611"/>
      <c r="I206" s="611"/>
      <c r="J206" s="611"/>
      <c r="K206" s="556"/>
      <c r="L206" s="543"/>
      <c r="M206" s="558"/>
      <c r="N206" s="557"/>
      <c r="O206" s="476"/>
      <c r="P206" s="557"/>
      <c r="Q206" s="74">
        <v>10</v>
      </c>
      <c r="R206" s="30" t="s">
        <v>500</v>
      </c>
      <c r="S206" s="372"/>
      <c r="T206" s="74"/>
      <c r="U206" s="206"/>
      <c r="V206" s="206"/>
      <c r="W206" s="206"/>
      <c r="X206" s="206"/>
      <c r="Y206" s="206"/>
      <c r="Z206" s="206"/>
      <c r="AA206" s="206"/>
      <c r="AB206" s="206"/>
      <c r="AC206" s="206"/>
      <c r="AD206" s="206"/>
      <c r="AE206" s="206"/>
      <c r="AF206" s="58">
        <f>SUMIF(Tabla2[Tarea],'POA Eje 3'!R206,Tabla2[Monto total (RD$)])</f>
        <v>0</v>
      </c>
    </row>
    <row r="207" spans="1:32" x14ac:dyDescent="0.2">
      <c r="A207" s="372"/>
      <c r="B207" s="372"/>
      <c r="C207" s="376"/>
      <c r="D207" s="610"/>
      <c r="E207" s="611"/>
      <c r="F207" s="611"/>
      <c r="G207" s="611"/>
      <c r="H207" s="611"/>
      <c r="I207" s="611"/>
      <c r="J207" s="611"/>
      <c r="K207" s="556"/>
      <c r="L207" s="543"/>
      <c r="M207" s="558"/>
      <c r="N207" s="557"/>
      <c r="O207" s="476"/>
      <c r="P207" s="557"/>
      <c r="Q207" s="74">
        <v>11</v>
      </c>
      <c r="R207" s="30" t="s">
        <v>501</v>
      </c>
      <c r="S207" s="372"/>
      <c r="T207" s="74"/>
      <c r="U207" s="206"/>
      <c r="V207" s="206"/>
      <c r="W207" s="206"/>
      <c r="X207" s="206"/>
      <c r="Y207" s="206"/>
      <c r="Z207" s="206"/>
      <c r="AA207" s="206"/>
      <c r="AB207" s="206"/>
      <c r="AC207" s="206"/>
      <c r="AD207" s="206"/>
      <c r="AE207" s="206"/>
      <c r="AF207" s="58">
        <f>SUMIF(Tabla2[Tarea],'POA Eje 3'!R207,Tabla2[Monto total (RD$)])</f>
        <v>0</v>
      </c>
    </row>
    <row r="208" spans="1:32" ht="25.5" x14ac:dyDescent="0.2">
      <c r="A208" s="372"/>
      <c r="B208" s="372"/>
      <c r="C208" s="376"/>
      <c r="D208" s="610"/>
      <c r="E208" s="611"/>
      <c r="F208" s="611"/>
      <c r="G208" s="611"/>
      <c r="H208" s="611"/>
      <c r="I208" s="611"/>
      <c r="J208" s="611"/>
      <c r="K208" s="556"/>
      <c r="L208" s="543"/>
      <c r="M208" s="558"/>
      <c r="N208" s="557"/>
      <c r="O208" s="476"/>
      <c r="P208" s="557"/>
      <c r="Q208" s="74">
        <v>12</v>
      </c>
      <c r="R208" s="30" t="s">
        <v>502</v>
      </c>
      <c r="S208" s="372"/>
      <c r="T208" s="74"/>
      <c r="U208" s="206"/>
      <c r="V208" s="206"/>
      <c r="W208" s="206"/>
      <c r="X208" s="206"/>
      <c r="Y208" s="206"/>
      <c r="Z208" s="206"/>
      <c r="AA208" s="206"/>
      <c r="AB208" s="206"/>
      <c r="AC208" s="206"/>
      <c r="AD208" s="206"/>
      <c r="AE208" s="206"/>
      <c r="AF208" s="58">
        <f>SUMIF(Tabla2[Tarea],'POA Eje 3'!R208,Tabla2[Monto total (RD$)])</f>
        <v>0</v>
      </c>
    </row>
    <row r="209" spans="1:32" ht="38.25" x14ac:dyDescent="0.2">
      <c r="A209" s="372"/>
      <c r="B209" s="372"/>
      <c r="C209" s="376"/>
      <c r="D209" s="610"/>
      <c r="E209" s="611"/>
      <c r="F209" s="611"/>
      <c r="G209" s="611"/>
      <c r="H209" s="611"/>
      <c r="I209" s="611"/>
      <c r="J209" s="611"/>
      <c r="K209" s="556"/>
      <c r="L209" s="543"/>
      <c r="M209" s="548"/>
      <c r="N209" s="557"/>
      <c r="O209" s="476"/>
      <c r="P209" s="557"/>
      <c r="Q209" s="74">
        <v>13</v>
      </c>
      <c r="R209" s="30" t="s">
        <v>503</v>
      </c>
      <c r="S209" s="372"/>
      <c r="T209" s="74"/>
      <c r="U209" s="206"/>
      <c r="V209" s="206"/>
      <c r="W209" s="206"/>
      <c r="X209" s="206"/>
      <c r="Y209" s="206"/>
      <c r="Z209" s="206"/>
      <c r="AA209" s="206"/>
      <c r="AB209" s="206"/>
      <c r="AC209" s="206"/>
      <c r="AD209" s="206"/>
      <c r="AE209" s="206"/>
      <c r="AF209" s="58">
        <f>SUMIF(Tabla2[Tarea],'POA Eje 3'!R209,Tabla2[Monto total (RD$)])</f>
        <v>0</v>
      </c>
    </row>
    <row r="210" spans="1:32" ht="63.75" x14ac:dyDescent="0.2">
      <c r="A210" s="372"/>
      <c r="B210" s="372"/>
      <c r="C210" s="377"/>
      <c r="D210" s="72" t="s">
        <v>504</v>
      </c>
      <c r="E210" s="13">
        <v>0.9</v>
      </c>
      <c r="F210" s="13">
        <v>0.95</v>
      </c>
      <c r="G210" s="13">
        <v>0.95</v>
      </c>
      <c r="H210" s="13">
        <v>0.95</v>
      </c>
      <c r="I210" s="13">
        <v>0.95</v>
      </c>
      <c r="J210" s="13">
        <v>0.95</v>
      </c>
      <c r="K210" s="64" t="s">
        <v>505</v>
      </c>
      <c r="L210" s="71" t="s">
        <v>697</v>
      </c>
      <c r="M210" s="48">
        <v>1</v>
      </c>
      <c r="N210" s="12" t="s">
        <v>708</v>
      </c>
      <c r="O210" s="64" t="s">
        <v>697</v>
      </c>
      <c r="P210" s="50" t="s">
        <v>1288</v>
      </c>
      <c r="Q210" s="74">
        <v>8</v>
      </c>
      <c r="R210" s="30" t="s">
        <v>708</v>
      </c>
      <c r="S210" s="61" t="s">
        <v>699</v>
      </c>
      <c r="T210" s="206"/>
      <c r="U210" s="206"/>
      <c r="V210" s="206"/>
      <c r="W210" s="206"/>
      <c r="X210" s="206"/>
      <c r="Y210" s="206"/>
      <c r="Z210" s="206"/>
      <c r="AA210" s="206"/>
      <c r="AB210" s="206"/>
      <c r="AC210" s="206"/>
      <c r="AD210" s="106"/>
      <c r="AE210" s="106"/>
      <c r="AF210" s="58">
        <f>SUMIF(Tabla2[Tarea],'POA Eje 3'!R210,Tabla2[Monto total (RD$)])</f>
        <v>0</v>
      </c>
    </row>
    <row r="211" spans="1:32" ht="25.5" x14ac:dyDescent="0.2">
      <c r="A211" s="372"/>
      <c r="B211" s="372"/>
      <c r="C211" s="606" t="s">
        <v>693</v>
      </c>
      <c r="D211" s="565" t="s">
        <v>700</v>
      </c>
      <c r="E211" s="623">
        <v>0</v>
      </c>
      <c r="F211" s="480">
        <v>6</v>
      </c>
      <c r="G211" s="480">
        <v>0</v>
      </c>
      <c r="H211" s="480">
        <v>0</v>
      </c>
      <c r="I211" s="480">
        <v>6</v>
      </c>
      <c r="J211" s="480">
        <v>0</v>
      </c>
      <c r="K211" s="480" t="s">
        <v>701</v>
      </c>
      <c r="L211" s="480" t="s">
        <v>697</v>
      </c>
      <c r="M211" s="547">
        <v>1</v>
      </c>
      <c r="N211" s="546" t="s">
        <v>1805</v>
      </c>
      <c r="O211" s="476" t="s">
        <v>697</v>
      </c>
      <c r="P211" s="546" t="s">
        <v>1288</v>
      </c>
      <c r="Q211" s="74">
        <v>1</v>
      </c>
      <c r="R211" s="29" t="s">
        <v>1357</v>
      </c>
      <c r="S211" s="321" t="s">
        <v>702</v>
      </c>
      <c r="T211" s="106"/>
      <c r="U211" s="100"/>
      <c r="V211" s="100"/>
      <c r="W211" s="19"/>
      <c r="X211" s="19"/>
      <c r="Y211" s="19"/>
      <c r="Z211" s="19"/>
      <c r="AA211" s="19"/>
      <c r="AB211" s="19"/>
      <c r="AC211" s="19"/>
      <c r="AD211" s="19"/>
      <c r="AE211" s="19"/>
      <c r="AF211" s="58">
        <f>SUMIF(Tabla2[Tarea],'POA Eje 3'!R211,Tabla2[Monto total (RD$)])</f>
        <v>0</v>
      </c>
    </row>
    <row r="212" spans="1:32" ht="25.5" x14ac:dyDescent="0.2">
      <c r="A212" s="372"/>
      <c r="B212" s="372"/>
      <c r="C212" s="607"/>
      <c r="D212" s="567"/>
      <c r="E212" s="624"/>
      <c r="F212" s="481"/>
      <c r="G212" s="481"/>
      <c r="H212" s="481"/>
      <c r="I212" s="481"/>
      <c r="J212" s="481"/>
      <c r="K212" s="481"/>
      <c r="L212" s="481"/>
      <c r="M212" s="548"/>
      <c r="N212" s="546"/>
      <c r="O212" s="476"/>
      <c r="P212" s="546"/>
      <c r="Q212" s="74">
        <v>2</v>
      </c>
      <c r="R212" s="30" t="s">
        <v>694</v>
      </c>
      <c r="S212" s="321"/>
      <c r="T212" s="61"/>
      <c r="U212" s="19"/>
      <c r="V212" s="19"/>
      <c r="W212" s="100"/>
      <c r="X212" s="100"/>
      <c r="Y212" s="100"/>
      <c r="Z212" s="19"/>
      <c r="AA212" s="19"/>
      <c r="AB212" s="19"/>
      <c r="AC212" s="19"/>
      <c r="AD212" s="19"/>
      <c r="AE212" s="19"/>
      <c r="AF212" s="58">
        <f>SUMIF(Tabla2[Tarea],'POA Eje 3'!R212,Tabla2[Monto total (RD$)])</f>
        <v>0</v>
      </c>
    </row>
    <row r="213" spans="1:32" ht="31.15" customHeight="1" x14ac:dyDescent="0.2">
      <c r="A213" s="372"/>
      <c r="B213" s="372"/>
      <c r="C213" s="309" t="s">
        <v>506</v>
      </c>
      <c r="D213" s="480" t="s">
        <v>1352</v>
      </c>
      <c r="E213" s="480" t="s">
        <v>211</v>
      </c>
      <c r="F213" s="412">
        <v>0.9</v>
      </c>
      <c r="G213" s="412">
        <v>0.85</v>
      </c>
      <c r="H213" s="412">
        <v>0.87</v>
      </c>
      <c r="I213" s="412">
        <v>0.89</v>
      </c>
      <c r="J213" s="412">
        <v>0.9</v>
      </c>
      <c r="K213" s="476" t="s">
        <v>507</v>
      </c>
      <c r="L213" s="476" t="s">
        <v>792</v>
      </c>
      <c r="M213" s="549">
        <v>1</v>
      </c>
      <c r="N213" s="541" t="s">
        <v>1806</v>
      </c>
      <c r="O213" s="476" t="s">
        <v>792</v>
      </c>
      <c r="P213" s="541" t="s">
        <v>1288</v>
      </c>
      <c r="Q213" s="74">
        <v>1</v>
      </c>
      <c r="R213" s="30" t="s">
        <v>508</v>
      </c>
      <c r="S213" s="319" t="s">
        <v>699</v>
      </c>
      <c r="T213" s="206"/>
      <c r="U213" s="206"/>
      <c r="V213" s="206"/>
      <c r="W213" s="206"/>
      <c r="X213" s="206"/>
      <c r="Y213" s="206"/>
      <c r="Z213" s="206"/>
      <c r="AA213" s="206"/>
      <c r="AB213" s="206"/>
      <c r="AC213" s="206"/>
      <c r="AD213" s="106"/>
      <c r="AE213" s="106"/>
      <c r="AF213" s="58">
        <f>SUMIF(Tabla2[Tarea],'POA Eje 3'!R213,Tabla2[Monto total (RD$)])</f>
        <v>0</v>
      </c>
    </row>
    <row r="214" spans="1:32" ht="31.15" customHeight="1" x14ac:dyDescent="0.2">
      <c r="A214" s="372"/>
      <c r="B214" s="372"/>
      <c r="C214" s="310"/>
      <c r="D214" s="481"/>
      <c r="E214" s="481"/>
      <c r="F214" s="413"/>
      <c r="G214" s="413"/>
      <c r="H214" s="413"/>
      <c r="I214" s="413"/>
      <c r="J214" s="413"/>
      <c r="K214" s="476"/>
      <c r="L214" s="476"/>
      <c r="M214" s="550"/>
      <c r="N214" s="541"/>
      <c r="O214" s="476"/>
      <c r="P214" s="541"/>
      <c r="Q214" s="74">
        <v>2</v>
      </c>
      <c r="R214" s="30" t="s">
        <v>509</v>
      </c>
      <c r="S214" s="372"/>
      <c r="T214" s="206"/>
      <c r="U214" s="206"/>
      <c r="V214" s="206"/>
      <c r="W214" s="206"/>
      <c r="X214" s="206"/>
      <c r="Y214" s="206"/>
      <c r="Z214" s="206"/>
      <c r="AA214" s="206"/>
      <c r="AB214" s="206"/>
      <c r="AC214" s="206"/>
      <c r="AD214" s="106"/>
      <c r="AE214" s="106"/>
      <c r="AF214" s="58">
        <f>SUMIF(Tabla2[Tarea],'POA Eje 3'!R214,Tabla2[Monto total (RD$)])</f>
        <v>0</v>
      </c>
    </row>
    <row r="215" spans="1:32" ht="63.75" x14ac:dyDescent="0.2">
      <c r="A215" s="372"/>
      <c r="B215" s="372"/>
      <c r="C215" s="311"/>
      <c r="D215" s="64" t="s">
        <v>1353</v>
      </c>
      <c r="E215" s="197" t="s">
        <v>211</v>
      </c>
      <c r="F215" s="197">
        <v>0.85</v>
      </c>
      <c r="G215" s="197">
        <v>0.81</v>
      </c>
      <c r="H215" s="197">
        <v>0.82</v>
      </c>
      <c r="I215" s="197">
        <v>0.83</v>
      </c>
      <c r="J215" s="197">
        <v>0.85</v>
      </c>
      <c r="K215" s="200" t="s">
        <v>507</v>
      </c>
      <c r="L215" s="196" t="s">
        <v>792</v>
      </c>
      <c r="M215" s="551"/>
      <c r="N215" s="541"/>
      <c r="O215" s="476"/>
      <c r="P215" s="541"/>
      <c r="Q215" s="74">
        <v>3</v>
      </c>
      <c r="R215" s="30" t="s">
        <v>510</v>
      </c>
      <c r="S215" s="320"/>
      <c r="T215" s="206"/>
      <c r="U215" s="206"/>
      <c r="V215" s="206"/>
      <c r="W215" s="206"/>
      <c r="X215" s="206"/>
      <c r="Y215" s="206"/>
      <c r="Z215" s="206"/>
      <c r="AA215" s="206"/>
      <c r="AB215" s="206"/>
      <c r="AC215" s="206"/>
      <c r="AD215" s="106"/>
      <c r="AE215" s="106"/>
      <c r="AF215" s="58">
        <f>SUMIF(Tabla2[Tarea],'POA Eje 3'!R215,Tabla2[Monto total (RD$)])</f>
        <v>0</v>
      </c>
    </row>
    <row r="216" spans="1:32" ht="51" x14ac:dyDescent="0.2">
      <c r="A216" s="372"/>
      <c r="B216" s="372"/>
      <c r="C216" s="124" t="s">
        <v>511</v>
      </c>
      <c r="D216" s="70" t="s">
        <v>512</v>
      </c>
      <c r="E216" s="76">
        <v>0</v>
      </c>
      <c r="F216" s="76">
        <v>1</v>
      </c>
      <c r="G216" s="14">
        <v>0</v>
      </c>
      <c r="H216" s="14">
        <v>0</v>
      </c>
      <c r="I216" s="14">
        <v>0</v>
      </c>
      <c r="J216" s="14">
        <v>1</v>
      </c>
      <c r="K216" s="63" t="s">
        <v>513</v>
      </c>
      <c r="L216" s="71" t="s">
        <v>793</v>
      </c>
      <c r="M216" s="73">
        <v>1</v>
      </c>
      <c r="N216" s="64" t="s">
        <v>1807</v>
      </c>
      <c r="O216" s="64" t="s">
        <v>793</v>
      </c>
      <c r="P216" s="64" t="s">
        <v>1288</v>
      </c>
      <c r="Q216" s="74">
        <v>1</v>
      </c>
      <c r="R216" s="30" t="s">
        <v>514</v>
      </c>
      <c r="S216" s="61" t="s">
        <v>703</v>
      </c>
      <c r="T216" s="206"/>
      <c r="U216" s="206"/>
      <c r="V216" s="206"/>
      <c r="W216" s="206"/>
      <c r="X216" s="206"/>
      <c r="Y216" s="206"/>
      <c r="Z216" s="74"/>
      <c r="AA216" s="74"/>
      <c r="AB216" s="74"/>
      <c r="AC216" s="74"/>
      <c r="AD216" s="12"/>
      <c r="AE216" s="12"/>
      <c r="AF216" s="58">
        <f>SUMIF(Tabla2[Tarea],'POA Eje 3'!R216,Tabla2[Monto total (RD$)])</f>
        <v>3840000</v>
      </c>
    </row>
    <row r="217" spans="1:32" x14ac:dyDescent="0.2">
      <c r="A217" s="372"/>
      <c r="B217" s="372"/>
      <c r="C217" s="382" t="s">
        <v>515</v>
      </c>
      <c r="D217" s="565" t="s">
        <v>516</v>
      </c>
      <c r="E217" s="412">
        <v>0.75</v>
      </c>
      <c r="F217" s="412">
        <v>0.87</v>
      </c>
      <c r="G217" s="412">
        <v>0.85</v>
      </c>
      <c r="H217" s="412">
        <v>0.85</v>
      </c>
      <c r="I217" s="412">
        <v>0.86</v>
      </c>
      <c r="J217" s="412">
        <v>0.87</v>
      </c>
      <c r="K217" s="412" t="s">
        <v>517</v>
      </c>
      <c r="L217" s="542" t="s">
        <v>793</v>
      </c>
      <c r="M217" s="545">
        <v>1</v>
      </c>
      <c r="N217" s="476" t="s">
        <v>1808</v>
      </c>
      <c r="O217" s="476" t="s">
        <v>793</v>
      </c>
      <c r="P217" s="476" t="s">
        <v>1288</v>
      </c>
      <c r="Q217" s="74">
        <v>1</v>
      </c>
      <c r="R217" s="30" t="s">
        <v>695</v>
      </c>
      <c r="S217" s="319" t="s">
        <v>704</v>
      </c>
      <c r="T217" s="206"/>
      <c r="U217" s="74"/>
      <c r="V217" s="74"/>
      <c r="W217" s="74"/>
      <c r="X217" s="74"/>
      <c r="Y217" s="74"/>
      <c r="Z217" s="74"/>
      <c r="AA217" s="74"/>
      <c r="AB217" s="74"/>
      <c r="AC217" s="74"/>
      <c r="AD217" s="12"/>
      <c r="AE217" s="12"/>
      <c r="AF217" s="58">
        <f>SUMIF(Tabla2[Tarea],'POA Eje 3'!R217,Tabla2[Monto total (RD$)])</f>
        <v>20840000</v>
      </c>
    </row>
    <row r="218" spans="1:32" x14ac:dyDescent="0.2">
      <c r="A218" s="372"/>
      <c r="B218" s="372"/>
      <c r="C218" s="382"/>
      <c r="D218" s="566"/>
      <c r="E218" s="479"/>
      <c r="F218" s="479"/>
      <c r="G218" s="479"/>
      <c r="H218" s="479"/>
      <c r="I218" s="479"/>
      <c r="J218" s="479"/>
      <c r="K218" s="479"/>
      <c r="L218" s="543"/>
      <c r="M218" s="545"/>
      <c r="N218" s="476"/>
      <c r="O218" s="476"/>
      <c r="P218" s="476"/>
      <c r="Q218" s="74">
        <v>2</v>
      </c>
      <c r="R218" s="30" t="s">
        <v>696</v>
      </c>
      <c r="S218" s="372"/>
      <c r="T218" s="74"/>
      <c r="U218" s="206"/>
      <c r="V218" s="206"/>
      <c r="W218" s="206"/>
      <c r="X218" s="206"/>
      <c r="Y218" s="206"/>
      <c r="Z218" s="206"/>
      <c r="AA218" s="206"/>
      <c r="AB218" s="206"/>
      <c r="AC218" s="206"/>
      <c r="AD218" s="106"/>
      <c r="AE218" s="106"/>
      <c r="AF218" s="58">
        <f>SUMIF(Tabla2[Tarea],'POA Eje 3'!R218,Tabla2[Monto total (RD$)])</f>
        <v>31770049</v>
      </c>
    </row>
    <row r="219" spans="1:32" x14ac:dyDescent="0.2">
      <c r="A219" s="372"/>
      <c r="B219" s="372"/>
      <c r="C219" s="382"/>
      <c r="D219" s="566"/>
      <c r="E219" s="479"/>
      <c r="F219" s="479"/>
      <c r="G219" s="479"/>
      <c r="H219" s="479"/>
      <c r="I219" s="479"/>
      <c r="J219" s="479"/>
      <c r="K219" s="479"/>
      <c r="L219" s="543"/>
      <c r="M219" s="545"/>
      <c r="N219" s="476"/>
      <c r="O219" s="476"/>
      <c r="P219" s="476"/>
      <c r="Q219" s="74">
        <v>3</v>
      </c>
      <c r="R219" s="30" t="s">
        <v>518</v>
      </c>
      <c r="S219" s="372"/>
      <c r="T219" s="74"/>
      <c r="U219" s="206"/>
      <c r="V219" s="206"/>
      <c r="W219" s="206"/>
      <c r="X219" s="206"/>
      <c r="Y219" s="206"/>
      <c r="Z219" s="206"/>
      <c r="AA219" s="206"/>
      <c r="AB219" s="206"/>
      <c r="AC219" s="206"/>
      <c r="AD219" s="106"/>
      <c r="AE219" s="106"/>
      <c r="AF219" s="58">
        <f>SUMIF(Tabla2[Tarea],'POA Eje 3'!R219,Tabla2[Monto total (RD$)])</f>
        <v>2000000</v>
      </c>
    </row>
    <row r="220" spans="1:32" ht="25.5" x14ac:dyDescent="0.2">
      <c r="A220" s="372"/>
      <c r="B220" s="372"/>
      <c r="C220" s="382"/>
      <c r="D220" s="567"/>
      <c r="E220" s="413"/>
      <c r="F220" s="413"/>
      <c r="G220" s="413"/>
      <c r="H220" s="413"/>
      <c r="I220" s="413"/>
      <c r="J220" s="413"/>
      <c r="K220" s="413"/>
      <c r="L220" s="544"/>
      <c r="M220" s="545"/>
      <c r="N220" s="476"/>
      <c r="O220" s="476"/>
      <c r="P220" s="476"/>
      <c r="Q220" s="74">
        <v>4</v>
      </c>
      <c r="R220" s="30" t="s">
        <v>519</v>
      </c>
      <c r="S220" s="320"/>
      <c r="T220" s="74"/>
      <c r="U220" s="206"/>
      <c r="V220" s="206"/>
      <c r="W220" s="206"/>
      <c r="X220" s="206"/>
      <c r="Y220" s="206"/>
      <c r="Z220" s="206"/>
      <c r="AA220" s="206"/>
      <c r="AB220" s="206"/>
      <c r="AC220" s="206"/>
      <c r="AD220" s="106"/>
      <c r="AE220" s="106"/>
      <c r="AF220" s="58">
        <f>SUMIF(Tabla2[Tarea],'POA Eje 3'!R220,Tabla2[Monto total (RD$)])</f>
        <v>41800000</v>
      </c>
    </row>
    <row r="221" spans="1:32" ht="25.5" x14ac:dyDescent="0.2">
      <c r="A221" s="372"/>
      <c r="B221" s="372"/>
      <c r="C221" s="382" t="s">
        <v>520</v>
      </c>
      <c r="D221" s="565" t="s">
        <v>521</v>
      </c>
      <c r="E221" s="412">
        <v>1</v>
      </c>
      <c r="F221" s="412">
        <v>1</v>
      </c>
      <c r="G221" s="412">
        <v>0.25</v>
      </c>
      <c r="H221" s="412">
        <v>0.25</v>
      </c>
      <c r="I221" s="412">
        <v>0.25</v>
      </c>
      <c r="J221" s="412">
        <v>0.25</v>
      </c>
      <c r="K221" s="412" t="s">
        <v>517</v>
      </c>
      <c r="L221" s="608" t="s">
        <v>793</v>
      </c>
      <c r="M221" s="545">
        <v>1</v>
      </c>
      <c r="N221" s="476" t="s">
        <v>1809</v>
      </c>
      <c r="O221" s="485" t="s">
        <v>793</v>
      </c>
      <c r="P221" s="476" t="s">
        <v>1288</v>
      </c>
      <c r="Q221" s="74">
        <v>1</v>
      </c>
      <c r="R221" s="30" t="s">
        <v>522</v>
      </c>
      <c r="S221" s="319" t="s">
        <v>705</v>
      </c>
      <c r="T221" s="206"/>
      <c r="U221" s="206"/>
      <c r="V221" s="206"/>
      <c r="W221" s="206"/>
      <c r="X221" s="206"/>
      <c r="Y221" s="206"/>
      <c r="Z221" s="206"/>
      <c r="AA221" s="206"/>
      <c r="AB221" s="206"/>
      <c r="AC221" s="206"/>
      <c r="AD221" s="106"/>
      <c r="AE221" s="106"/>
      <c r="AF221" s="58">
        <f>SUMIF(Tabla2[Tarea],'POA Eje 3'!R221,Tabla2[Monto total (RD$)])</f>
        <v>800000</v>
      </c>
    </row>
    <row r="222" spans="1:32" x14ac:dyDescent="0.2">
      <c r="A222" s="372"/>
      <c r="B222" s="372"/>
      <c r="C222" s="382"/>
      <c r="D222" s="567"/>
      <c r="E222" s="413"/>
      <c r="F222" s="413"/>
      <c r="G222" s="413"/>
      <c r="H222" s="413"/>
      <c r="I222" s="413"/>
      <c r="J222" s="413"/>
      <c r="K222" s="413"/>
      <c r="L222" s="609"/>
      <c r="M222" s="545"/>
      <c r="N222" s="476"/>
      <c r="O222" s="485"/>
      <c r="P222" s="476"/>
      <c r="Q222" s="74">
        <v>2</v>
      </c>
      <c r="R222" s="30" t="s">
        <v>523</v>
      </c>
      <c r="S222" s="320"/>
      <c r="T222" s="206"/>
      <c r="U222" s="206"/>
      <c r="V222" s="206"/>
      <c r="W222" s="206"/>
      <c r="X222" s="206"/>
      <c r="Y222" s="206"/>
      <c r="Z222" s="206"/>
      <c r="AA222" s="206"/>
      <c r="AB222" s="206"/>
      <c r="AC222" s="206"/>
      <c r="AD222" s="106"/>
      <c r="AE222" s="106"/>
      <c r="AF222" s="58">
        <f>SUMIF(Tabla2[Tarea],'POA Eje 3'!R222,Tabla2[Monto total (RD$)])</f>
        <v>63800000</v>
      </c>
    </row>
    <row r="223" spans="1:32" ht="25.5" x14ac:dyDescent="0.2">
      <c r="A223" s="372"/>
      <c r="B223" s="372"/>
      <c r="C223" s="375" t="s">
        <v>524</v>
      </c>
      <c r="D223" s="565" t="s">
        <v>525</v>
      </c>
      <c r="E223" s="412">
        <v>0.97</v>
      </c>
      <c r="F223" s="412">
        <v>0.98</v>
      </c>
      <c r="G223" s="412">
        <v>0.97</v>
      </c>
      <c r="H223" s="412">
        <v>0.97</v>
      </c>
      <c r="I223" s="412">
        <v>0.98</v>
      </c>
      <c r="J223" s="412">
        <v>0.98</v>
      </c>
      <c r="K223" s="480" t="s">
        <v>526</v>
      </c>
      <c r="L223" s="542" t="s">
        <v>527</v>
      </c>
      <c r="M223" s="547">
        <v>1</v>
      </c>
      <c r="N223" s="557" t="s">
        <v>1810</v>
      </c>
      <c r="O223" s="557" t="s">
        <v>527</v>
      </c>
      <c r="P223" s="557" t="s">
        <v>1288</v>
      </c>
      <c r="Q223" s="74">
        <v>1</v>
      </c>
      <c r="R223" s="30" t="s">
        <v>528</v>
      </c>
      <c r="S223" s="319" t="s">
        <v>705</v>
      </c>
      <c r="T223" s="74"/>
      <c r="U223" s="74"/>
      <c r="V223" s="206"/>
      <c r="W223" s="206"/>
      <c r="X223" s="206"/>
      <c r="Y223" s="206"/>
      <c r="Z223" s="206"/>
      <c r="AA223" s="206"/>
      <c r="AB223" s="206"/>
      <c r="AC223" s="206"/>
      <c r="AD223" s="206"/>
      <c r="AE223" s="206"/>
      <c r="AF223" s="58">
        <f>SUMIF(Tabla2[Tarea],'POA Eje 3'!R223,Tabla2[Monto total (RD$)])</f>
        <v>0</v>
      </c>
    </row>
    <row r="224" spans="1:32" ht="25.5" x14ac:dyDescent="0.2">
      <c r="A224" s="372"/>
      <c r="B224" s="372"/>
      <c r="C224" s="376"/>
      <c r="D224" s="566"/>
      <c r="E224" s="479"/>
      <c r="F224" s="479"/>
      <c r="G224" s="479"/>
      <c r="H224" s="479"/>
      <c r="I224" s="479"/>
      <c r="J224" s="479"/>
      <c r="K224" s="556"/>
      <c r="L224" s="543"/>
      <c r="M224" s="558"/>
      <c r="N224" s="557"/>
      <c r="O224" s="557"/>
      <c r="P224" s="557"/>
      <c r="Q224" s="74">
        <v>2</v>
      </c>
      <c r="R224" s="30" t="s">
        <v>529</v>
      </c>
      <c r="S224" s="372"/>
      <c r="T224" s="74"/>
      <c r="U224" s="74"/>
      <c r="V224" s="206"/>
      <c r="W224" s="206"/>
      <c r="X224" s="206"/>
      <c r="Y224" s="206"/>
      <c r="Z224" s="206"/>
      <c r="AA224" s="206"/>
      <c r="AB224" s="206"/>
      <c r="AC224" s="206"/>
      <c r="AD224" s="206"/>
      <c r="AE224" s="206"/>
      <c r="AF224" s="58">
        <f>SUMIF(Tabla2[Tarea],'POA Eje 3'!R224,Tabla2[Monto total (RD$)])</f>
        <v>0</v>
      </c>
    </row>
    <row r="225" spans="1:32" x14ac:dyDescent="0.2">
      <c r="A225" s="372"/>
      <c r="B225" s="372"/>
      <c r="C225" s="376"/>
      <c r="D225" s="566"/>
      <c r="E225" s="479"/>
      <c r="F225" s="479"/>
      <c r="G225" s="479"/>
      <c r="H225" s="479"/>
      <c r="I225" s="479"/>
      <c r="J225" s="479"/>
      <c r="K225" s="556"/>
      <c r="L225" s="543"/>
      <c r="M225" s="548"/>
      <c r="N225" s="557"/>
      <c r="O225" s="557"/>
      <c r="P225" s="557"/>
      <c r="Q225" s="74">
        <v>3</v>
      </c>
      <c r="R225" s="30" t="s">
        <v>530</v>
      </c>
      <c r="S225" s="372"/>
      <c r="T225" s="206"/>
      <c r="U225" s="206"/>
      <c r="V225" s="206"/>
      <c r="W225" s="206"/>
      <c r="X225" s="206"/>
      <c r="Y225" s="206"/>
      <c r="Z225" s="206"/>
      <c r="AA225" s="206"/>
      <c r="AB225" s="206"/>
      <c r="AC225" s="206"/>
      <c r="AD225" s="206"/>
      <c r="AE225" s="206"/>
      <c r="AF225" s="58">
        <f>SUMIF(Tabla2[Tarea],'POA Eje 3'!R225,Tabla2[Monto total (RD$)])</f>
        <v>0</v>
      </c>
    </row>
    <row r="226" spans="1:32" ht="51" x14ac:dyDescent="0.2">
      <c r="A226" s="372"/>
      <c r="B226" s="372"/>
      <c r="C226" s="376"/>
      <c r="D226" s="566"/>
      <c r="E226" s="479"/>
      <c r="F226" s="479"/>
      <c r="G226" s="479"/>
      <c r="H226" s="479"/>
      <c r="I226" s="479"/>
      <c r="J226" s="479"/>
      <c r="K226" s="556"/>
      <c r="L226" s="543"/>
      <c r="M226" s="48">
        <v>2</v>
      </c>
      <c r="N226" s="12" t="s">
        <v>531</v>
      </c>
      <c r="O226" s="74" t="s">
        <v>527</v>
      </c>
      <c r="P226" s="50" t="s">
        <v>1288</v>
      </c>
      <c r="Q226" s="74">
        <v>4</v>
      </c>
      <c r="R226" s="30" t="s">
        <v>531</v>
      </c>
      <c r="S226" s="372"/>
      <c r="T226" s="74"/>
      <c r="U226" s="74"/>
      <c r="V226" s="74"/>
      <c r="W226" s="74"/>
      <c r="X226" s="206"/>
      <c r="Y226" s="74"/>
      <c r="Z226" s="74"/>
      <c r="AA226" s="74"/>
      <c r="AB226" s="206"/>
      <c r="AC226" s="74"/>
      <c r="AD226" s="12"/>
      <c r="AE226" s="12"/>
      <c r="AF226" s="58">
        <f>SUMIF(Tabla2[Tarea],'POA Eje 3'!R226,Tabla2[Monto total (RD$)])</f>
        <v>0</v>
      </c>
    </row>
    <row r="227" spans="1:32" ht="51" x14ac:dyDescent="0.2">
      <c r="A227" s="372"/>
      <c r="B227" s="372"/>
      <c r="C227" s="377"/>
      <c r="D227" s="567"/>
      <c r="E227" s="413"/>
      <c r="F227" s="413"/>
      <c r="G227" s="413"/>
      <c r="H227" s="413"/>
      <c r="I227" s="413"/>
      <c r="J227" s="413"/>
      <c r="K227" s="481"/>
      <c r="L227" s="544"/>
      <c r="M227" s="48">
        <v>3</v>
      </c>
      <c r="N227" s="12" t="s">
        <v>532</v>
      </c>
      <c r="O227" s="74" t="s">
        <v>527</v>
      </c>
      <c r="P227" s="50" t="s">
        <v>1288</v>
      </c>
      <c r="Q227" s="74">
        <v>5</v>
      </c>
      <c r="R227" s="30" t="s">
        <v>532</v>
      </c>
      <c r="S227" s="320"/>
      <c r="T227" s="74"/>
      <c r="U227" s="74"/>
      <c r="V227" s="206"/>
      <c r="W227" s="74"/>
      <c r="X227" s="74"/>
      <c r="Y227" s="206"/>
      <c r="Z227" s="74"/>
      <c r="AA227" s="74"/>
      <c r="AB227" s="206"/>
      <c r="AC227" s="74"/>
      <c r="AD227" s="74"/>
      <c r="AE227" s="206"/>
      <c r="AF227" s="58">
        <f>SUMIF(Tabla2[Tarea],'POA Eje 3'!R227,Tabla2[Monto total (RD$)])</f>
        <v>0</v>
      </c>
    </row>
    <row r="228" spans="1:32" ht="51" x14ac:dyDescent="0.2">
      <c r="A228" s="372"/>
      <c r="B228" s="372"/>
      <c r="C228" s="375" t="s">
        <v>1562</v>
      </c>
      <c r="D228" s="375" t="s">
        <v>211</v>
      </c>
      <c r="E228" s="375" t="s">
        <v>211</v>
      </c>
      <c r="F228" s="375" t="s">
        <v>211</v>
      </c>
      <c r="G228" s="375" t="s">
        <v>211</v>
      </c>
      <c r="H228" s="375" t="s">
        <v>211</v>
      </c>
      <c r="I228" s="375" t="s">
        <v>211</v>
      </c>
      <c r="J228" s="375" t="s">
        <v>211</v>
      </c>
      <c r="K228" s="375" t="s">
        <v>211</v>
      </c>
      <c r="L228" s="375" t="s">
        <v>1563</v>
      </c>
      <c r="M228" s="258">
        <v>1</v>
      </c>
      <c r="N228" s="264" t="s">
        <v>1811</v>
      </c>
      <c r="O228" s="264"/>
      <c r="P228" s="264" t="s">
        <v>1286</v>
      </c>
      <c r="Q228" s="74">
        <v>1</v>
      </c>
      <c r="R228" s="30" t="s">
        <v>2031</v>
      </c>
      <c r="S228" s="61"/>
      <c r="T228" s="74"/>
      <c r="U228" s="74"/>
      <c r="V228" s="206"/>
      <c r="W228" s="74"/>
      <c r="X228" s="74"/>
      <c r="Y228" s="206"/>
      <c r="Z228" s="74"/>
      <c r="AA228" s="74"/>
      <c r="AB228" s="206"/>
      <c r="AC228" s="74"/>
      <c r="AD228" s="74"/>
      <c r="AE228" s="206"/>
      <c r="AF228" s="58">
        <f>SUMIF(Tabla2[Tarea],'POA Eje 3'!R228,Tabla2[Monto total (RD$)])</f>
        <v>205000000</v>
      </c>
    </row>
    <row r="229" spans="1:32" ht="13.15" customHeight="1" x14ac:dyDescent="0.2">
      <c r="A229" s="372"/>
      <c r="B229" s="372"/>
      <c r="C229" s="376"/>
      <c r="D229" s="376"/>
      <c r="E229" s="376"/>
      <c r="F229" s="376"/>
      <c r="G229" s="376"/>
      <c r="H229" s="376"/>
      <c r="I229" s="376"/>
      <c r="J229" s="376"/>
      <c r="K229" s="376"/>
      <c r="L229" s="376"/>
      <c r="M229" s="539">
        <v>2</v>
      </c>
      <c r="N229" s="539" t="s">
        <v>1812</v>
      </c>
      <c r="O229" s="539"/>
      <c r="P229" s="539" t="s">
        <v>1286</v>
      </c>
      <c r="Q229" s="74">
        <v>1</v>
      </c>
      <c r="R229" s="30" t="s">
        <v>1564</v>
      </c>
      <c r="S229" s="61"/>
      <c r="T229" s="74"/>
      <c r="U229" s="74"/>
      <c r="V229" s="206"/>
      <c r="W229" s="74"/>
      <c r="X229" s="74"/>
      <c r="Y229" s="206"/>
      <c r="Z229" s="74"/>
      <c r="AA229" s="74"/>
      <c r="AB229" s="206"/>
      <c r="AC229" s="74"/>
      <c r="AD229" s="74"/>
      <c r="AE229" s="206"/>
      <c r="AF229" s="58">
        <f>SUMIF(Tabla2[Tarea],'POA Eje 3'!R229,Tabla2[Monto total (RD$)])</f>
        <v>42677470</v>
      </c>
    </row>
    <row r="230" spans="1:32" x14ac:dyDescent="0.2">
      <c r="A230" s="372"/>
      <c r="B230" s="372"/>
      <c r="C230" s="376"/>
      <c r="D230" s="376"/>
      <c r="E230" s="376"/>
      <c r="F230" s="376"/>
      <c r="G230" s="376"/>
      <c r="H230" s="376"/>
      <c r="I230" s="376"/>
      <c r="J230" s="376"/>
      <c r="K230" s="376"/>
      <c r="L230" s="376"/>
      <c r="M230" s="540"/>
      <c r="N230" s="540"/>
      <c r="O230" s="540"/>
      <c r="P230" s="540"/>
      <c r="Q230" s="74">
        <v>2</v>
      </c>
      <c r="R230" s="30" t="s">
        <v>1565</v>
      </c>
      <c r="S230" s="61"/>
      <c r="T230" s="74"/>
      <c r="U230" s="74"/>
      <c r="V230" s="206"/>
      <c r="W230" s="74"/>
      <c r="X230" s="74"/>
      <c r="Y230" s="206"/>
      <c r="Z230" s="74"/>
      <c r="AA230" s="74"/>
      <c r="AB230" s="206"/>
      <c r="AC230" s="74"/>
      <c r="AD230" s="74"/>
      <c r="AE230" s="206"/>
      <c r="AF230" s="58">
        <f>SUMIF(Tabla2[Tarea],'POA Eje 3'!R230,Tabla2[Monto total (RD$)])</f>
        <v>27725729.600000001</v>
      </c>
    </row>
    <row r="231" spans="1:32" x14ac:dyDescent="0.2">
      <c r="A231" s="372"/>
      <c r="B231" s="372"/>
      <c r="C231" s="376"/>
      <c r="D231" s="376"/>
      <c r="E231" s="376"/>
      <c r="F231" s="376"/>
      <c r="G231" s="376"/>
      <c r="H231" s="376"/>
      <c r="I231" s="376"/>
      <c r="J231" s="376"/>
      <c r="K231" s="376"/>
      <c r="L231" s="376"/>
      <c r="M231" s="540"/>
      <c r="N231" s="540"/>
      <c r="O231" s="540"/>
      <c r="P231" s="540"/>
      <c r="Q231" s="74">
        <v>3</v>
      </c>
      <c r="R231" s="30" t="s">
        <v>1566</v>
      </c>
      <c r="S231" s="61"/>
      <c r="T231" s="74"/>
      <c r="U231" s="74"/>
      <c r="V231" s="206"/>
      <c r="W231" s="74"/>
      <c r="X231" s="74"/>
      <c r="Y231" s="206"/>
      <c r="Z231" s="74"/>
      <c r="AA231" s="74"/>
      <c r="AB231" s="206"/>
      <c r="AC231" s="74"/>
      <c r="AD231" s="74"/>
      <c r="AE231" s="206"/>
      <c r="AF231" s="58">
        <f>SUMIF(Tabla2[Tarea],'POA Eje 3'!R231,Tabla2[Monto total (RD$)])</f>
        <v>23631420</v>
      </c>
    </row>
    <row r="232" spans="1:32" x14ac:dyDescent="0.2">
      <c r="A232" s="372"/>
      <c r="B232" s="372"/>
      <c r="C232" s="376"/>
      <c r="D232" s="376"/>
      <c r="E232" s="376"/>
      <c r="F232" s="376"/>
      <c r="G232" s="376"/>
      <c r="H232" s="376"/>
      <c r="I232" s="376"/>
      <c r="J232" s="376"/>
      <c r="K232" s="376"/>
      <c r="L232" s="376"/>
      <c r="M232" s="540"/>
      <c r="N232" s="540"/>
      <c r="O232" s="540"/>
      <c r="P232" s="540"/>
      <c r="Q232" s="74">
        <v>4</v>
      </c>
      <c r="R232" s="30" t="s">
        <v>1567</v>
      </c>
      <c r="S232" s="61"/>
      <c r="T232" s="74"/>
      <c r="U232" s="74"/>
      <c r="V232" s="206"/>
      <c r="W232" s="74"/>
      <c r="X232" s="74"/>
      <c r="Y232" s="206"/>
      <c r="Z232" s="74"/>
      <c r="AA232" s="74"/>
      <c r="AB232" s="206"/>
      <c r="AC232" s="74"/>
      <c r="AD232" s="74"/>
      <c r="AE232" s="206"/>
      <c r="AF232" s="58">
        <f>SUMIF(Tabla2[Tarea],'POA Eje 3'!R232,Tabla2[Monto total (RD$)])</f>
        <v>5452830</v>
      </c>
    </row>
    <row r="233" spans="1:32" x14ac:dyDescent="0.2">
      <c r="A233" s="372"/>
      <c r="B233" s="372"/>
      <c r="C233" s="376"/>
      <c r="D233" s="376"/>
      <c r="E233" s="376"/>
      <c r="F233" s="376"/>
      <c r="G233" s="376"/>
      <c r="H233" s="376"/>
      <c r="I233" s="376"/>
      <c r="J233" s="376"/>
      <c r="K233" s="376"/>
      <c r="L233" s="376"/>
      <c r="M233" s="540"/>
      <c r="N233" s="540"/>
      <c r="O233" s="540"/>
      <c r="P233" s="540"/>
      <c r="Q233" s="74">
        <v>5</v>
      </c>
      <c r="R233" s="30" t="s">
        <v>1568</v>
      </c>
      <c r="S233" s="61"/>
      <c r="T233" s="74"/>
      <c r="U233" s="74"/>
      <c r="V233" s="206"/>
      <c r="W233" s="74"/>
      <c r="X233" s="74"/>
      <c r="Y233" s="206"/>
      <c r="Z233" s="74"/>
      <c r="AA233" s="74"/>
      <c r="AB233" s="206"/>
      <c r="AC233" s="74"/>
      <c r="AD233" s="74"/>
      <c r="AE233" s="206"/>
      <c r="AF233" s="58">
        <f>SUMIF(Tabla2[Tarea],'POA Eje 3'!R233,Tabla2[Monto total (RD$)])</f>
        <v>32191220</v>
      </c>
    </row>
    <row r="234" spans="1:32" x14ac:dyDescent="0.2">
      <c r="A234" s="372"/>
      <c r="B234" s="372"/>
      <c r="C234" s="376"/>
      <c r="D234" s="376"/>
      <c r="E234" s="376"/>
      <c r="F234" s="376"/>
      <c r="G234" s="376"/>
      <c r="H234" s="376"/>
      <c r="I234" s="376"/>
      <c r="J234" s="376"/>
      <c r="K234" s="376"/>
      <c r="L234" s="376"/>
      <c r="M234" s="540"/>
      <c r="N234" s="540"/>
      <c r="O234" s="540"/>
      <c r="P234" s="540"/>
      <c r="Q234" s="258">
        <v>6</v>
      </c>
      <c r="R234" s="265" t="s">
        <v>1569</v>
      </c>
      <c r="S234" s="217"/>
      <c r="T234" s="258"/>
      <c r="U234" s="258"/>
      <c r="V234" s="266"/>
      <c r="W234" s="258"/>
      <c r="X234" s="258"/>
      <c r="Y234" s="266"/>
      <c r="Z234" s="258"/>
      <c r="AA234" s="258"/>
      <c r="AB234" s="266"/>
      <c r="AC234" s="258"/>
      <c r="AD234" s="258"/>
      <c r="AE234" s="266"/>
      <c r="AF234" s="58">
        <f>SUMIF(Tabla2[Tarea],'POA Eje 3'!R234,Tabla2[Monto total (RD$)])</f>
        <v>41803036</v>
      </c>
    </row>
    <row r="235" spans="1:32" x14ac:dyDescent="0.2">
      <c r="A235" s="372"/>
      <c r="B235" s="372"/>
      <c r="C235" s="376"/>
      <c r="D235" s="376"/>
      <c r="E235" s="376"/>
      <c r="F235" s="376"/>
      <c r="G235" s="376"/>
      <c r="H235" s="376"/>
      <c r="I235" s="376"/>
      <c r="J235" s="376"/>
      <c r="K235" s="376"/>
      <c r="L235" s="376"/>
      <c r="M235" s="540"/>
      <c r="N235" s="540"/>
      <c r="O235" s="540"/>
      <c r="P235" s="552"/>
      <c r="Q235" s="258">
        <v>7</v>
      </c>
      <c r="R235" s="265" t="s">
        <v>2068</v>
      </c>
      <c r="S235" s="217"/>
      <c r="T235" s="258"/>
      <c r="U235" s="258"/>
      <c r="V235" s="266"/>
      <c r="W235" s="258"/>
      <c r="X235" s="258"/>
      <c r="Y235" s="266"/>
      <c r="Z235" s="258"/>
      <c r="AA235" s="258"/>
      <c r="AB235" s="266"/>
      <c r="AC235" s="258"/>
      <c r="AD235" s="258"/>
      <c r="AE235" s="266"/>
      <c r="AF235" s="58">
        <f>SUMIF(Tabla2[Tarea],'POA Eje 3'!R235,Tabla2[Monto total (RD$)])</f>
        <v>0</v>
      </c>
    </row>
    <row r="236" spans="1:32" ht="51" x14ac:dyDescent="0.2">
      <c r="A236" s="372"/>
      <c r="B236" s="372"/>
      <c r="C236" s="376"/>
      <c r="D236" s="376"/>
      <c r="E236" s="376"/>
      <c r="F236" s="376"/>
      <c r="G236" s="376"/>
      <c r="H236" s="376"/>
      <c r="I236" s="376"/>
      <c r="J236" s="376"/>
      <c r="K236" s="376"/>
      <c r="L236" s="376"/>
      <c r="M236" s="552"/>
      <c r="N236" s="552"/>
      <c r="O236" s="552"/>
      <c r="P236" s="50" t="s">
        <v>1288</v>
      </c>
      <c r="Q236" s="269">
        <v>8</v>
      </c>
      <c r="R236" s="269" t="s">
        <v>2048</v>
      </c>
      <c r="S236" s="269" t="s">
        <v>2049</v>
      </c>
      <c r="T236" s="269"/>
      <c r="U236" s="269"/>
      <c r="V236" s="269"/>
      <c r="W236" s="269"/>
      <c r="X236" s="269"/>
      <c r="Y236" s="269"/>
      <c r="Z236" s="269"/>
      <c r="AA236" s="269"/>
      <c r="AB236" s="269"/>
      <c r="AC236" s="269"/>
      <c r="AD236" s="269"/>
      <c r="AE236" s="269"/>
      <c r="AF236" s="58">
        <f>SUMIF(Tabla2[Tarea],'POA Eje 3'!R236,Tabla2[Monto total (RD$)])</f>
        <v>3000000</v>
      </c>
    </row>
    <row r="237" spans="1:32" x14ac:dyDescent="0.2">
      <c r="A237" s="372"/>
      <c r="B237" s="372"/>
      <c r="C237" s="376"/>
      <c r="D237" s="376"/>
      <c r="E237" s="376"/>
      <c r="F237" s="376"/>
      <c r="G237" s="376"/>
      <c r="H237" s="376"/>
      <c r="I237" s="376"/>
      <c r="J237" s="376"/>
      <c r="K237" s="376"/>
      <c r="L237" s="376"/>
      <c r="M237" s="559">
        <v>3</v>
      </c>
      <c r="N237" s="559" t="s">
        <v>1813</v>
      </c>
      <c r="O237" s="559"/>
      <c r="P237" s="559" t="s">
        <v>1288</v>
      </c>
      <c r="Q237" s="259">
        <v>1</v>
      </c>
      <c r="R237" s="267" t="s">
        <v>1570</v>
      </c>
      <c r="S237" s="181"/>
      <c r="T237" s="259"/>
      <c r="U237" s="259"/>
      <c r="V237" s="268"/>
      <c r="W237" s="259"/>
      <c r="X237" s="259"/>
      <c r="Y237" s="268"/>
      <c r="Z237" s="259"/>
      <c r="AA237" s="259"/>
      <c r="AB237" s="268"/>
      <c r="AC237" s="259"/>
      <c r="AD237" s="259"/>
      <c r="AE237" s="268"/>
      <c r="AF237" s="58">
        <f>SUMIF(Tabla2[Tarea],'POA Eje 3'!R237,Tabla2[Monto total (RD$)])</f>
        <v>61383224</v>
      </c>
    </row>
    <row r="238" spans="1:32" x14ac:dyDescent="0.2">
      <c r="A238" s="372"/>
      <c r="B238" s="372"/>
      <c r="C238" s="376"/>
      <c r="D238" s="376"/>
      <c r="E238" s="376"/>
      <c r="F238" s="376"/>
      <c r="G238" s="376"/>
      <c r="H238" s="376"/>
      <c r="I238" s="376"/>
      <c r="J238" s="376"/>
      <c r="K238" s="376"/>
      <c r="L238" s="376"/>
      <c r="M238" s="560"/>
      <c r="N238" s="560"/>
      <c r="O238" s="560"/>
      <c r="P238" s="560"/>
      <c r="Q238" s="74">
        <v>2</v>
      </c>
      <c r="R238" s="30" t="s">
        <v>1571</v>
      </c>
      <c r="S238" s="61"/>
      <c r="T238" s="74"/>
      <c r="U238" s="74"/>
      <c r="V238" s="206"/>
      <c r="W238" s="74"/>
      <c r="X238" s="74"/>
      <c r="Y238" s="206"/>
      <c r="Z238" s="74"/>
      <c r="AA238" s="74"/>
      <c r="AB238" s="206"/>
      <c r="AC238" s="74"/>
      <c r="AD238" s="74"/>
      <c r="AE238" s="206"/>
      <c r="AF238" s="58">
        <f>SUMIF(Tabla2[Tarea],'POA Eje 3'!R238,Tabla2[Monto total (RD$)])</f>
        <v>0</v>
      </c>
    </row>
    <row r="239" spans="1:32" x14ac:dyDescent="0.2">
      <c r="A239" s="372"/>
      <c r="B239" s="372"/>
      <c r="C239" s="376"/>
      <c r="D239" s="376"/>
      <c r="E239" s="376"/>
      <c r="F239" s="376"/>
      <c r="G239" s="376"/>
      <c r="H239" s="376"/>
      <c r="I239" s="376"/>
      <c r="J239" s="376"/>
      <c r="K239" s="376"/>
      <c r="L239" s="376"/>
      <c r="M239" s="560"/>
      <c r="N239" s="560"/>
      <c r="O239" s="560"/>
      <c r="P239" s="560"/>
      <c r="Q239" s="74">
        <v>3</v>
      </c>
      <c r="R239" s="30" t="s">
        <v>1572</v>
      </c>
      <c r="S239" s="61"/>
      <c r="T239" s="74"/>
      <c r="U239" s="74"/>
      <c r="V239" s="206"/>
      <c r="W239" s="74"/>
      <c r="X239" s="74"/>
      <c r="Y239" s="206"/>
      <c r="Z239" s="74"/>
      <c r="AA239" s="74"/>
      <c r="AB239" s="206"/>
      <c r="AC239" s="74"/>
      <c r="AD239" s="74"/>
      <c r="AE239" s="206"/>
      <c r="AF239" s="58">
        <f>SUMIF(Tabla2[Tarea],'POA Eje 3'!R239,Tabla2[Monto total (RD$)])</f>
        <v>0</v>
      </c>
    </row>
    <row r="240" spans="1:32" x14ac:dyDescent="0.2">
      <c r="A240" s="372"/>
      <c r="B240" s="372"/>
      <c r="C240" s="376"/>
      <c r="D240" s="376"/>
      <c r="E240" s="376"/>
      <c r="F240" s="376"/>
      <c r="G240" s="376"/>
      <c r="H240" s="376"/>
      <c r="I240" s="376"/>
      <c r="J240" s="376"/>
      <c r="K240" s="376"/>
      <c r="L240" s="376"/>
      <c r="M240" s="560"/>
      <c r="N240" s="560"/>
      <c r="O240" s="560"/>
      <c r="P240" s="560"/>
      <c r="Q240" s="74">
        <v>4</v>
      </c>
      <c r="R240" s="30" t="s">
        <v>1573</v>
      </c>
      <c r="S240" s="61"/>
      <c r="T240" s="74"/>
      <c r="U240" s="74"/>
      <c r="V240" s="206"/>
      <c r="W240" s="74"/>
      <c r="X240" s="74"/>
      <c r="Y240" s="206"/>
      <c r="Z240" s="74"/>
      <c r="AA240" s="74"/>
      <c r="AB240" s="206"/>
      <c r="AC240" s="74"/>
      <c r="AD240" s="74"/>
      <c r="AE240" s="206"/>
      <c r="AF240" s="58">
        <f>SUMIF(Tabla2[Tarea],'POA Eje 3'!R240,Tabla2[Monto total (RD$)])</f>
        <v>0</v>
      </c>
    </row>
    <row r="241" spans="1:32" x14ac:dyDescent="0.2">
      <c r="A241" s="372"/>
      <c r="B241" s="372"/>
      <c r="C241" s="376"/>
      <c r="D241" s="376"/>
      <c r="E241" s="376"/>
      <c r="F241" s="376"/>
      <c r="G241" s="376"/>
      <c r="H241" s="376"/>
      <c r="I241" s="376"/>
      <c r="J241" s="376"/>
      <c r="K241" s="376"/>
      <c r="L241" s="376"/>
      <c r="M241" s="560"/>
      <c r="N241" s="560"/>
      <c r="O241" s="560"/>
      <c r="P241" s="560"/>
      <c r="Q241" s="74">
        <v>5</v>
      </c>
      <c r="R241" s="30" t="s">
        <v>1574</v>
      </c>
      <c r="S241" s="61"/>
      <c r="T241" s="74"/>
      <c r="U241" s="74"/>
      <c r="V241" s="206"/>
      <c r="W241" s="74"/>
      <c r="X241" s="74"/>
      <c r="Y241" s="206"/>
      <c r="Z241" s="74"/>
      <c r="AA241" s="74"/>
      <c r="AB241" s="206"/>
      <c r="AC241" s="74"/>
      <c r="AD241" s="74"/>
      <c r="AE241" s="206"/>
      <c r="AF241" s="58">
        <f>SUMIF(Tabla2[Tarea],'POA Eje 3'!R241,Tabla2[Monto total (RD$)])</f>
        <v>45122663.25</v>
      </c>
    </row>
    <row r="242" spans="1:32" x14ac:dyDescent="0.2">
      <c r="A242" s="372"/>
      <c r="B242" s="372"/>
      <c r="C242" s="376"/>
      <c r="D242" s="376"/>
      <c r="E242" s="376"/>
      <c r="F242" s="376"/>
      <c r="G242" s="376"/>
      <c r="H242" s="376"/>
      <c r="I242" s="376"/>
      <c r="J242" s="376"/>
      <c r="K242" s="376"/>
      <c r="L242" s="376"/>
      <c r="M242" s="560"/>
      <c r="N242" s="560"/>
      <c r="O242" s="560"/>
      <c r="P242" s="560"/>
      <c r="Q242" s="74">
        <v>6</v>
      </c>
      <c r="R242" s="30" t="s">
        <v>1575</v>
      </c>
      <c r="S242" s="61"/>
      <c r="T242" s="74"/>
      <c r="U242" s="74"/>
      <c r="V242" s="206"/>
      <c r="W242" s="74"/>
      <c r="X242" s="74"/>
      <c r="Y242" s="206"/>
      <c r="Z242" s="74"/>
      <c r="AA242" s="74"/>
      <c r="AB242" s="206"/>
      <c r="AC242" s="74"/>
      <c r="AD242" s="74"/>
      <c r="AE242" s="206"/>
      <c r="AF242" s="58">
        <f>SUMIF(Tabla2[Tarea],'POA Eje 3'!R242,Tabla2[Monto total (RD$)])</f>
        <v>0</v>
      </c>
    </row>
    <row r="243" spans="1:32" x14ac:dyDescent="0.2">
      <c r="A243" s="372"/>
      <c r="B243" s="372"/>
      <c r="C243" s="376"/>
      <c r="D243" s="376"/>
      <c r="E243" s="376"/>
      <c r="F243" s="376"/>
      <c r="G243" s="376"/>
      <c r="H243" s="376"/>
      <c r="I243" s="376"/>
      <c r="J243" s="376"/>
      <c r="K243" s="376"/>
      <c r="L243" s="376"/>
      <c r="M243" s="561"/>
      <c r="N243" s="561"/>
      <c r="O243" s="561"/>
      <c r="P243" s="561"/>
      <c r="Q243" s="74">
        <v>7</v>
      </c>
      <c r="R243" s="30" t="s">
        <v>1576</v>
      </c>
      <c r="S243" s="61"/>
      <c r="T243" s="74"/>
      <c r="U243" s="74"/>
      <c r="V243" s="206"/>
      <c r="W243" s="74"/>
      <c r="X243" s="74"/>
      <c r="Y243" s="206"/>
      <c r="Z243" s="74"/>
      <c r="AA243" s="74"/>
      <c r="AB243" s="206"/>
      <c r="AC243" s="74"/>
      <c r="AD243" s="74"/>
      <c r="AE243" s="206"/>
      <c r="AF243" s="58">
        <f>SUMIF(Tabla2[Tarea],'POA Eje 3'!R243,Tabla2[Monto total (RD$)])</f>
        <v>0</v>
      </c>
    </row>
    <row r="244" spans="1:32" x14ac:dyDescent="0.2">
      <c r="A244" s="372"/>
      <c r="B244" s="372"/>
      <c r="C244" s="376"/>
      <c r="D244" s="376"/>
      <c r="E244" s="376"/>
      <c r="F244" s="376"/>
      <c r="G244" s="376"/>
      <c r="H244" s="376"/>
      <c r="I244" s="376"/>
      <c r="J244" s="376"/>
      <c r="K244" s="376"/>
      <c r="L244" s="376"/>
      <c r="M244" s="559">
        <v>5</v>
      </c>
      <c r="N244" s="559" t="s">
        <v>1814</v>
      </c>
      <c r="O244" s="559"/>
      <c r="P244" s="559" t="s">
        <v>1288</v>
      </c>
      <c r="Q244" s="74">
        <v>1</v>
      </c>
      <c r="R244" s="30" t="s">
        <v>1587</v>
      </c>
      <c r="S244" s="61"/>
      <c r="T244" s="74"/>
      <c r="U244" s="74"/>
      <c r="V244" s="206"/>
      <c r="W244" s="74"/>
      <c r="X244" s="74"/>
      <c r="Y244" s="206"/>
      <c r="Z244" s="74"/>
      <c r="AA244" s="74"/>
      <c r="AB244" s="206"/>
      <c r="AC244" s="74"/>
      <c r="AD244" s="74"/>
      <c r="AE244" s="206"/>
      <c r="AF244" s="58">
        <f>SUMIF(Tabla2[Tarea],'POA Eje 3'!R244,Tabla2[Monto total (RD$)])</f>
        <v>12025049</v>
      </c>
    </row>
    <row r="245" spans="1:32" x14ac:dyDescent="0.2">
      <c r="A245" s="372"/>
      <c r="B245" s="372"/>
      <c r="C245" s="376"/>
      <c r="D245" s="376"/>
      <c r="E245" s="376"/>
      <c r="F245" s="376"/>
      <c r="G245" s="376"/>
      <c r="H245" s="376"/>
      <c r="I245" s="376"/>
      <c r="J245" s="376"/>
      <c r="K245" s="376"/>
      <c r="L245" s="376"/>
      <c r="M245" s="560"/>
      <c r="N245" s="560"/>
      <c r="O245" s="560"/>
      <c r="P245" s="560"/>
      <c r="Q245" s="74">
        <v>2</v>
      </c>
      <c r="R245" s="30" t="s">
        <v>1588</v>
      </c>
      <c r="S245" s="61"/>
      <c r="T245" s="74"/>
      <c r="U245" s="74"/>
      <c r="V245" s="206"/>
      <c r="W245" s="74"/>
      <c r="X245" s="74"/>
      <c r="Y245" s="206"/>
      <c r="Z245" s="74"/>
      <c r="AA245" s="74"/>
      <c r="AB245" s="206"/>
      <c r="AC245" s="74"/>
      <c r="AD245" s="74"/>
      <c r="AE245" s="206"/>
      <c r="AF245" s="58">
        <f>SUMIF(Tabla2[Tarea],'POA Eje 3'!R245,Tabla2[Monto total (RD$)])</f>
        <v>2000000</v>
      </c>
    </row>
    <row r="246" spans="1:32" x14ac:dyDescent="0.2">
      <c r="A246" s="372"/>
      <c r="B246" s="372"/>
      <c r="C246" s="376"/>
      <c r="D246" s="376"/>
      <c r="E246" s="376"/>
      <c r="F246" s="376"/>
      <c r="G246" s="376"/>
      <c r="H246" s="376"/>
      <c r="I246" s="376"/>
      <c r="J246" s="376"/>
      <c r="K246" s="376"/>
      <c r="L246" s="376"/>
      <c r="M246" s="560"/>
      <c r="N246" s="560"/>
      <c r="O246" s="560"/>
      <c r="P246" s="560"/>
      <c r="Q246" s="74">
        <v>3</v>
      </c>
      <c r="R246" s="30" t="s">
        <v>1589</v>
      </c>
      <c r="S246" s="61"/>
      <c r="T246" s="74"/>
      <c r="U246" s="74"/>
      <c r="V246" s="206"/>
      <c r="W246" s="74"/>
      <c r="X246" s="74"/>
      <c r="Y246" s="206"/>
      <c r="Z246" s="74"/>
      <c r="AA246" s="74"/>
      <c r="AB246" s="206"/>
      <c r="AC246" s="74"/>
      <c r="AD246" s="74"/>
      <c r="AE246" s="206"/>
      <c r="AF246" s="58">
        <f>SUMIF(Tabla2[Tarea],'POA Eje 3'!R246,Tabla2[Monto total (RD$)])</f>
        <v>2000000</v>
      </c>
    </row>
    <row r="247" spans="1:32" x14ac:dyDescent="0.2">
      <c r="A247" s="372"/>
      <c r="B247" s="372"/>
      <c r="C247" s="376"/>
      <c r="D247" s="376"/>
      <c r="E247" s="376"/>
      <c r="F247" s="376"/>
      <c r="G247" s="376"/>
      <c r="H247" s="376"/>
      <c r="I247" s="376"/>
      <c r="J247" s="376"/>
      <c r="K247" s="376"/>
      <c r="L247" s="376"/>
      <c r="M247" s="560"/>
      <c r="N247" s="560"/>
      <c r="O247" s="560"/>
      <c r="P247" s="560"/>
      <c r="Q247" s="74">
        <v>4</v>
      </c>
      <c r="R247" s="30" t="s">
        <v>1590</v>
      </c>
      <c r="S247" s="61"/>
      <c r="T247" s="74"/>
      <c r="U247" s="74"/>
      <c r="V247" s="206"/>
      <c r="W247" s="74"/>
      <c r="X247" s="74"/>
      <c r="Y247" s="206"/>
      <c r="Z247" s="74"/>
      <c r="AA247" s="74"/>
      <c r="AB247" s="206"/>
      <c r="AC247" s="74"/>
      <c r="AD247" s="74"/>
      <c r="AE247" s="206"/>
      <c r="AF247" s="58">
        <f>SUMIF(Tabla2[Tarea],'POA Eje 3'!R247,Tabla2[Monto total (RD$)])</f>
        <v>2000000</v>
      </c>
    </row>
    <row r="248" spans="1:32" x14ac:dyDescent="0.2">
      <c r="A248" s="372"/>
      <c r="B248" s="372"/>
      <c r="C248" s="376"/>
      <c r="D248" s="376"/>
      <c r="E248" s="376"/>
      <c r="F248" s="376"/>
      <c r="G248" s="376"/>
      <c r="H248" s="376"/>
      <c r="I248" s="376"/>
      <c r="J248" s="376"/>
      <c r="K248" s="376"/>
      <c r="L248" s="376"/>
      <c r="M248" s="560"/>
      <c r="N248" s="560"/>
      <c r="O248" s="560"/>
      <c r="P248" s="560"/>
      <c r="Q248" s="74">
        <v>5</v>
      </c>
      <c r="R248" s="30" t="s">
        <v>1591</v>
      </c>
      <c r="S248" s="61"/>
      <c r="T248" s="74"/>
      <c r="U248" s="74"/>
      <c r="V248" s="206"/>
      <c r="W248" s="74"/>
      <c r="X248" s="74"/>
      <c r="Y248" s="206"/>
      <c r="Z248" s="74"/>
      <c r="AA248" s="74"/>
      <c r="AB248" s="206"/>
      <c r="AC248" s="74"/>
      <c r="AD248" s="74"/>
      <c r="AE248" s="206"/>
      <c r="AF248" s="58">
        <f>SUMIF(Tabla2[Tarea],'POA Eje 3'!R248,Tabla2[Monto total (RD$)])</f>
        <v>2000000</v>
      </c>
    </row>
    <row r="249" spans="1:32" x14ac:dyDescent="0.2">
      <c r="A249" s="372"/>
      <c r="B249" s="372"/>
      <c r="C249" s="376"/>
      <c r="D249" s="376"/>
      <c r="E249" s="376"/>
      <c r="F249" s="376"/>
      <c r="G249" s="376"/>
      <c r="H249" s="376"/>
      <c r="I249" s="376"/>
      <c r="J249" s="376"/>
      <c r="K249" s="376"/>
      <c r="L249" s="376"/>
      <c r="M249" s="560"/>
      <c r="N249" s="560"/>
      <c r="O249" s="560"/>
      <c r="P249" s="560"/>
      <c r="Q249" s="74">
        <v>6</v>
      </c>
      <c r="R249" s="30" t="s">
        <v>1592</v>
      </c>
      <c r="S249" s="61"/>
      <c r="T249" s="74"/>
      <c r="U249" s="74"/>
      <c r="V249" s="206"/>
      <c r="W249" s="74"/>
      <c r="X249" s="74"/>
      <c r="Y249" s="206"/>
      <c r="Z249" s="74"/>
      <c r="AA249" s="74"/>
      <c r="AB249" s="206"/>
      <c r="AC249" s="74"/>
      <c r="AD249" s="74"/>
      <c r="AE249" s="206"/>
      <c r="AF249" s="58">
        <f>SUMIF(Tabla2[Tarea],'POA Eje 3'!R249,Tabla2[Monto total (RD$)])</f>
        <v>2000000</v>
      </c>
    </row>
    <row r="250" spans="1:32" x14ac:dyDescent="0.2">
      <c r="A250" s="372"/>
      <c r="B250" s="372"/>
      <c r="C250" s="376"/>
      <c r="D250" s="376"/>
      <c r="E250" s="376"/>
      <c r="F250" s="376"/>
      <c r="G250" s="376"/>
      <c r="H250" s="376"/>
      <c r="I250" s="376"/>
      <c r="J250" s="376"/>
      <c r="K250" s="376"/>
      <c r="L250" s="376"/>
      <c r="M250" s="561"/>
      <c r="N250" s="561"/>
      <c r="O250" s="561"/>
      <c r="P250" s="561"/>
      <c r="Q250" s="74">
        <v>7</v>
      </c>
      <c r="R250" s="30" t="s">
        <v>1593</v>
      </c>
      <c r="S250" s="61"/>
      <c r="T250" s="74"/>
      <c r="U250" s="74"/>
      <c r="V250" s="206"/>
      <c r="W250" s="74"/>
      <c r="X250" s="74"/>
      <c r="Y250" s="206"/>
      <c r="Z250" s="74"/>
      <c r="AA250" s="74"/>
      <c r="AB250" s="206"/>
      <c r="AC250" s="74"/>
      <c r="AD250" s="74"/>
      <c r="AE250" s="206"/>
      <c r="AF250" s="58">
        <f>SUMIF(Tabla2[Tarea],'POA Eje 3'!R250,Tabla2[Monto total (RD$)])</f>
        <v>2000000</v>
      </c>
    </row>
    <row r="251" spans="1:32" x14ac:dyDescent="0.2">
      <c r="A251" s="372"/>
      <c r="B251" s="372"/>
      <c r="C251" s="376"/>
      <c r="D251" s="376"/>
      <c r="E251" s="376"/>
      <c r="F251" s="376"/>
      <c r="G251" s="376"/>
      <c r="H251" s="376"/>
      <c r="I251" s="376"/>
      <c r="J251" s="376"/>
      <c r="K251" s="376"/>
      <c r="L251" s="376"/>
      <c r="M251" s="559">
        <v>6</v>
      </c>
      <c r="N251" s="559" t="s">
        <v>1893</v>
      </c>
      <c r="O251" s="559"/>
      <c r="P251" s="559" t="s">
        <v>1288</v>
      </c>
      <c r="Q251" s="74">
        <v>1</v>
      </c>
      <c r="R251" s="30" t="s">
        <v>1577</v>
      </c>
      <c r="S251" s="61"/>
      <c r="T251" s="74"/>
      <c r="U251" s="74"/>
      <c r="V251" s="206"/>
      <c r="W251" s="74"/>
      <c r="X251" s="74"/>
      <c r="Y251" s="206"/>
      <c r="Z251" s="74"/>
      <c r="AA251" s="74"/>
      <c r="AB251" s="206"/>
      <c r="AC251" s="74"/>
      <c r="AD251" s="74"/>
      <c r="AE251" s="206"/>
      <c r="AF251" s="58">
        <f>SUMIF(Tabla2[Tarea],'POA Eje 3'!R251,Tabla2[Monto total (RD$)])</f>
        <v>33660000</v>
      </c>
    </row>
    <row r="252" spans="1:32" x14ac:dyDescent="0.2">
      <c r="A252" s="372"/>
      <c r="B252" s="372"/>
      <c r="C252" s="376"/>
      <c r="D252" s="376"/>
      <c r="E252" s="376"/>
      <c r="F252" s="376"/>
      <c r="G252" s="376"/>
      <c r="H252" s="376"/>
      <c r="I252" s="376"/>
      <c r="J252" s="376"/>
      <c r="K252" s="376"/>
      <c r="L252" s="376"/>
      <c r="M252" s="560"/>
      <c r="N252" s="560"/>
      <c r="O252" s="560"/>
      <c r="P252" s="560"/>
      <c r="Q252" s="74">
        <v>2</v>
      </c>
      <c r="R252" s="30" t="s">
        <v>1578</v>
      </c>
      <c r="S252" s="61"/>
      <c r="T252" s="74"/>
      <c r="U252" s="74"/>
      <c r="V252" s="206"/>
      <c r="W252" s="74"/>
      <c r="X252" s="74"/>
      <c r="Y252" s="206"/>
      <c r="Z252" s="74"/>
      <c r="AA252" s="74"/>
      <c r="AB252" s="206"/>
      <c r="AC252" s="74"/>
      <c r="AD252" s="74"/>
      <c r="AE252" s="206"/>
      <c r="AF252" s="58">
        <f>SUMIF(Tabla2[Tarea],'POA Eje 3'!R252,Tabla2[Monto total (RD$)])</f>
        <v>0</v>
      </c>
    </row>
    <row r="253" spans="1:32" x14ac:dyDescent="0.2">
      <c r="A253" s="372"/>
      <c r="B253" s="372"/>
      <c r="C253" s="376"/>
      <c r="D253" s="376"/>
      <c r="E253" s="376"/>
      <c r="F253" s="376"/>
      <c r="G253" s="376"/>
      <c r="H253" s="376"/>
      <c r="I253" s="376"/>
      <c r="J253" s="376"/>
      <c r="K253" s="376"/>
      <c r="L253" s="376"/>
      <c r="M253" s="560"/>
      <c r="N253" s="560"/>
      <c r="O253" s="560"/>
      <c r="P253" s="560"/>
      <c r="Q253" s="74">
        <v>3</v>
      </c>
      <c r="R253" s="30" t="s">
        <v>1579</v>
      </c>
      <c r="S253" s="61"/>
      <c r="T253" s="74"/>
      <c r="U253" s="74"/>
      <c r="V253" s="206"/>
      <c r="W253" s="74"/>
      <c r="X253" s="74"/>
      <c r="Y253" s="206"/>
      <c r="Z253" s="74"/>
      <c r="AA253" s="74"/>
      <c r="AB253" s="206"/>
      <c r="AC253" s="74"/>
      <c r="AD253" s="74"/>
      <c r="AE253" s="206"/>
      <c r="AF253" s="58">
        <f>SUMIF(Tabla2[Tarea],'POA Eje 3'!R253,Tabla2[Monto total (RD$)])</f>
        <v>0</v>
      </c>
    </row>
    <row r="254" spans="1:32" x14ac:dyDescent="0.2">
      <c r="A254" s="372"/>
      <c r="B254" s="372"/>
      <c r="C254" s="376"/>
      <c r="D254" s="376"/>
      <c r="E254" s="376"/>
      <c r="F254" s="376"/>
      <c r="G254" s="376"/>
      <c r="H254" s="376"/>
      <c r="I254" s="376"/>
      <c r="J254" s="376"/>
      <c r="K254" s="376"/>
      <c r="L254" s="376"/>
      <c r="M254" s="560"/>
      <c r="N254" s="560"/>
      <c r="O254" s="560"/>
      <c r="P254" s="560"/>
      <c r="Q254" s="74">
        <v>4</v>
      </c>
      <c r="R254" s="30" t="s">
        <v>1580</v>
      </c>
      <c r="S254" s="61"/>
      <c r="T254" s="74"/>
      <c r="U254" s="74"/>
      <c r="V254" s="206"/>
      <c r="W254" s="74"/>
      <c r="X254" s="74"/>
      <c r="Y254" s="206"/>
      <c r="Z254" s="74"/>
      <c r="AA254" s="74"/>
      <c r="AB254" s="206"/>
      <c r="AC254" s="74"/>
      <c r="AD254" s="74"/>
      <c r="AE254" s="206"/>
      <c r="AF254" s="58">
        <f>SUMIF(Tabla2[Tarea],'POA Eje 3'!R254,Tabla2[Monto total (RD$)])</f>
        <v>0</v>
      </c>
    </row>
    <row r="255" spans="1:32" x14ac:dyDescent="0.2">
      <c r="A255" s="372"/>
      <c r="B255" s="372"/>
      <c r="C255" s="376"/>
      <c r="D255" s="376"/>
      <c r="E255" s="376"/>
      <c r="F255" s="376"/>
      <c r="G255" s="376"/>
      <c r="H255" s="376"/>
      <c r="I255" s="376"/>
      <c r="J255" s="376"/>
      <c r="K255" s="376"/>
      <c r="L255" s="376"/>
      <c r="M255" s="560"/>
      <c r="N255" s="560"/>
      <c r="O255" s="560"/>
      <c r="P255" s="560"/>
      <c r="Q255" s="74">
        <v>5</v>
      </c>
      <c r="R255" s="30" t="s">
        <v>1581</v>
      </c>
      <c r="S255" s="61"/>
      <c r="T255" s="74"/>
      <c r="U255" s="74"/>
      <c r="V255" s="206"/>
      <c r="W255" s="74"/>
      <c r="X255" s="74"/>
      <c r="Y255" s="206"/>
      <c r="Z255" s="74"/>
      <c r="AA255" s="74"/>
      <c r="AB255" s="206"/>
      <c r="AC255" s="74"/>
      <c r="AD255" s="74"/>
      <c r="AE255" s="206"/>
      <c r="AF255" s="58">
        <f>SUMIF(Tabla2[Tarea],'POA Eje 3'!R255,Tabla2[Monto total (RD$)])</f>
        <v>0</v>
      </c>
    </row>
    <row r="256" spans="1:32" x14ac:dyDescent="0.2">
      <c r="A256" s="372"/>
      <c r="B256" s="372"/>
      <c r="C256" s="376"/>
      <c r="D256" s="376"/>
      <c r="E256" s="376"/>
      <c r="F256" s="376"/>
      <c r="G256" s="376"/>
      <c r="H256" s="376"/>
      <c r="I256" s="376"/>
      <c r="J256" s="376"/>
      <c r="K256" s="376"/>
      <c r="L256" s="376"/>
      <c r="M256" s="560"/>
      <c r="N256" s="560"/>
      <c r="O256" s="560"/>
      <c r="P256" s="560"/>
      <c r="Q256" s="74">
        <v>6</v>
      </c>
      <c r="R256" s="30" t="s">
        <v>1582</v>
      </c>
      <c r="S256" s="61"/>
      <c r="T256" s="74"/>
      <c r="U256" s="74"/>
      <c r="V256" s="206"/>
      <c r="W256" s="74"/>
      <c r="X256" s="74"/>
      <c r="Y256" s="206"/>
      <c r="Z256" s="74"/>
      <c r="AA256" s="74"/>
      <c r="AB256" s="206"/>
      <c r="AC256" s="74"/>
      <c r="AD256" s="74"/>
      <c r="AE256" s="206"/>
      <c r="AF256" s="58">
        <f>SUMIF(Tabla2[Tarea],'POA Eje 3'!R256,Tabla2[Monto total (RD$)])</f>
        <v>0</v>
      </c>
    </row>
    <row r="257" spans="1:32" x14ac:dyDescent="0.2">
      <c r="A257" s="372"/>
      <c r="B257" s="372"/>
      <c r="C257" s="377"/>
      <c r="D257" s="377"/>
      <c r="E257" s="377"/>
      <c r="F257" s="377"/>
      <c r="G257" s="377"/>
      <c r="H257" s="377"/>
      <c r="I257" s="377"/>
      <c r="J257" s="377"/>
      <c r="K257" s="377"/>
      <c r="L257" s="377"/>
      <c r="M257" s="561"/>
      <c r="N257" s="561"/>
      <c r="O257" s="561"/>
      <c r="P257" s="561"/>
      <c r="Q257" s="74">
        <v>7</v>
      </c>
      <c r="R257" s="30" t="s">
        <v>1583</v>
      </c>
      <c r="S257" s="61"/>
      <c r="T257" s="74"/>
      <c r="U257" s="74"/>
      <c r="V257" s="206"/>
      <c r="W257" s="74"/>
      <c r="X257" s="74"/>
      <c r="Y257" s="206"/>
      <c r="Z257" s="74"/>
      <c r="AA257" s="74"/>
      <c r="AB257" s="206"/>
      <c r="AC257" s="74"/>
      <c r="AD257" s="74"/>
      <c r="AE257" s="206"/>
      <c r="AF257" s="58">
        <f>SUMIF(Tabla2[Tarea],'POA Eje 3'!R257,Tabla2[Monto total (RD$)])</f>
        <v>0</v>
      </c>
    </row>
    <row r="258" spans="1:32" ht="13.15" customHeight="1" x14ac:dyDescent="0.2">
      <c r="A258" s="372"/>
      <c r="B258" s="372"/>
      <c r="C258" s="375" t="s">
        <v>1595</v>
      </c>
      <c r="D258" s="375" t="s">
        <v>211</v>
      </c>
      <c r="E258" s="375" t="s">
        <v>211</v>
      </c>
      <c r="F258" s="375" t="s">
        <v>211</v>
      </c>
      <c r="G258" s="375" t="s">
        <v>211</v>
      </c>
      <c r="H258" s="375" t="s">
        <v>211</v>
      </c>
      <c r="I258" s="375" t="s">
        <v>211</v>
      </c>
      <c r="J258" s="375" t="s">
        <v>211</v>
      </c>
      <c r="K258" s="375" t="s">
        <v>211</v>
      </c>
      <c r="L258" s="375" t="s">
        <v>1563</v>
      </c>
      <c r="M258" s="559">
        <v>4</v>
      </c>
      <c r="N258" s="559" t="s">
        <v>1815</v>
      </c>
      <c r="O258" s="559"/>
      <c r="P258" s="559" t="s">
        <v>1288</v>
      </c>
      <c r="Q258" s="74">
        <v>1</v>
      </c>
      <c r="R258" s="30" t="s">
        <v>1642</v>
      </c>
      <c r="S258" s="217"/>
      <c r="T258" s="74"/>
      <c r="U258" s="74"/>
      <c r="V258" s="206"/>
      <c r="W258" s="74"/>
      <c r="X258" s="74"/>
      <c r="Y258" s="206"/>
      <c r="Z258" s="74"/>
      <c r="AA258" s="74"/>
      <c r="AB258" s="206"/>
      <c r="AC258" s="74"/>
      <c r="AD258" s="74"/>
      <c r="AE258" s="206"/>
      <c r="AF258" s="58">
        <f>SUMIF(Tabla2[Tarea],'POA Eje 3'!R258,Tabla2[Monto total (RD$)])</f>
        <v>12373716.675000001</v>
      </c>
    </row>
    <row r="259" spans="1:32" ht="13.15" customHeight="1" x14ac:dyDescent="0.2">
      <c r="A259" s="372"/>
      <c r="B259" s="372"/>
      <c r="C259" s="376"/>
      <c r="D259" s="376"/>
      <c r="E259" s="376"/>
      <c r="F259" s="376"/>
      <c r="G259" s="376"/>
      <c r="H259" s="376"/>
      <c r="I259" s="376"/>
      <c r="J259" s="376"/>
      <c r="K259" s="376"/>
      <c r="L259" s="376"/>
      <c r="M259" s="560"/>
      <c r="N259" s="560"/>
      <c r="O259" s="560"/>
      <c r="P259" s="560"/>
      <c r="Q259" s="74">
        <v>2</v>
      </c>
      <c r="R259" s="30" t="s">
        <v>1682</v>
      </c>
      <c r="S259" s="217"/>
      <c r="T259" s="74"/>
      <c r="U259" s="74"/>
      <c r="V259" s="206"/>
      <c r="W259" s="74"/>
      <c r="X259" s="74"/>
      <c r="Y259" s="206"/>
      <c r="Z259" s="74"/>
      <c r="AA259" s="74"/>
      <c r="AB259" s="206"/>
      <c r="AC259" s="74"/>
      <c r="AD259" s="74"/>
      <c r="AE259" s="206"/>
      <c r="AF259" s="58">
        <f>SUMIF(Tabla2[Tarea],'POA Eje 3'!R259,Tabla2[Monto total (RD$)])</f>
        <v>3000000</v>
      </c>
    </row>
    <row r="260" spans="1:32" x14ac:dyDescent="0.2">
      <c r="A260" s="372"/>
      <c r="B260" s="372"/>
      <c r="C260" s="376"/>
      <c r="D260" s="376"/>
      <c r="E260" s="376"/>
      <c r="F260" s="376"/>
      <c r="G260" s="376"/>
      <c r="H260" s="376"/>
      <c r="I260" s="376"/>
      <c r="J260" s="376"/>
      <c r="K260" s="376"/>
      <c r="L260" s="376"/>
      <c r="M260" s="560"/>
      <c r="N260" s="560"/>
      <c r="O260" s="560"/>
      <c r="P260" s="560"/>
      <c r="Q260" s="74">
        <v>3</v>
      </c>
      <c r="R260" s="30" t="s">
        <v>1683</v>
      </c>
      <c r="S260" s="217"/>
      <c r="T260" s="74"/>
      <c r="U260" s="74"/>
      <c r="V260" s="206"/>
      <c r="W260" s="74"/>
      <c r="X260" s="74"/>
      <c r="Y260" s="206"/>
      <c r="Z260" s="74"/>
      <c r="AA260" s="74"/>
      <c r="AB260" s="206"/>
      <c r="AC260" s="74"/>
      <c r="AD260" s="74"/>
      <c r="AE260" s="206"/>
      <c r="AF260" s="58">
        <f>SUMIF(Tabla2[Tarea],'POA Eje 3'!R260,Tabla2[Monto total (RD$)])</f>
        <v>0</v>
      </c>
    </row>
    <row r="261" spans="1:32" x14ac:dyDescent="0.2">
      <c r="A261" s="372"/>
      <c r="B261" s="372"/>
      <c r="C261" s="376"/>
      <c r="D261" s="376"/>
      <c r="E261" s="376"/>
      <c r="F261" s="376"/>
      <c r="G261" s="376"/>
      <c r="H261" s="376"/>
      <c r="I261" s="376"/>
      <c r="J261" s="376"/>
      <c r="K261" s="376"/>
      <c r="L261" s="376"/>
      <c r="M261" s="560"/>
      <c r="N261" s="560"/>
      <c r="O261" s="560"/>
      <c r="P261" s="560"/>
      <c r="Q261" s="74">
        <v>4</v>
      </c>
      <c r="R261" s="30" t="s">
        <v>1684</v>
      </c>
      <c r="S261" s="217"/>
      <c r="T261" s="74"/>
      <c r="U261" s="74"/>
      <c r="V261" s="206"/>
      <c r="W261" s="74"/>
      <c r="X261" s="74"/>
      <c r="Y261" s="206"/>
      <c r="Z261" s="74"/>
      <c r="AA261" s="74"/>
      <c r="AB261" s="206"/>
      <c r="AC261" s="74"/>
      <c r="AD261" s="74"/>
      <c r="AE261" s="206"/>
      <c r="AF261" s="58">
        <f>SUMIF(Tabla2[Tarea],'POA Eje 3'!R261,Tabla2[Monto total (RD$)])</f>
        <v>3000000</v>
      </c>
    </row>
    <row r="262" spans="1:32" x14ac:dyDescent="0.2">
      <c r="A262" s="372"/>
      <c r="B262" s="372"/>
      <c r="C262" s="376"/>
      <c r="D262" s="376"/>
      <c r="E262" s="376"/>
      <c r="F262" s="376"/>
      <c r="G262" s="376"/>
      <c r="H262" s="376"/>
      <c r="I262" s="376"/>
      <c r="J262" s="376"/>
      <c r="K262" s="376"/>
      <c r="L262" s="376"/>
      <c r="M262" s="560"/>
      <c r="N262" s="560"/>
      <c r="O262" s="560"/>
      <c r="P262" s="560"/>
      <c r="Q262" s="74">
        <v>5</v>
      </c>
      <c r="R262" s="30" t="s">
        <v>1685</v>
      </c>
      <c r="S262" s="217"/>
      <c r="T262" s="74"/>
      <c r="U262" s="74"/>
      <c r="V262" s="206"/>
      <c r="W262" s="74"/>
      <c r="X262" s="74"/>
      <c r="Y262" s="206"/>
      <c r="Z262" s="74"/>
      <c r="AA262" s="74"/>
      <c r="AB262" s="206"/>
      <c r="AC262" s="74"/>
      <c r="AD262" s="74"/>
      <c r="AE262" s="206"/>
      <c r="AF262" s="58">
        <f>SUMIF(Tabla2[Tarea],'POA Eje 3'!R262,Tabla2[Monto total (RD$)])</f>
        <v>3000000</v>
      </c>
    </row>
    <row r="263" spans="1:32" x14ac:dyDescent="0.2">
      <c r="A263" s="372"/>
      <c r="B263" s="372"/>
      <c r="C263" s="376"/>
      <c r="D263" s="376"/>
      <c r="E263" s="376"/>
      <c r="F263" s="376"/>
      <c r="G263" s="376"/>
      <c r="H263" s="376"/>
      <c r="I263" s="376"/>
      <c r="J263" s="376"/>
      <c r="K263" s="376"/>
      <c r="L263" s="376"/>
      <c r="M263" s="560"/>
      <c r="N263" s="560"/>
      <c r="O263" s="560"/>
      <c r="P263" s="560"/>
      <c r="Q263" s="74">
        <v>6</v>
      </c>
      <c r="R263" s="30" t="s">
        <v>1686</v>
      </c>
      <c r="S263" s="217"/>
      <c r="T263" s="74"/>
      <c r="U263" s="74"/>
      <c r="V263" s="206"/>
      <c r="W263" s="74"/>
      <c r="X263" s="74"/>
      <c r="Y263" s="206"/>
      <c r="Z263" s="74"/>
      <c r="AA263" s="74"/>
      <c r="AB263" s="206"/>
      <c r="AC263" s="74"/>
      <c r="AD263" s="74"/>
      <c r="AE263" s="206"/>
      <c r="AF263" s="58">
        <f>SUMIF(Tabla2[Tarea],'POA Eje 3'!R263,Tabla2[Monto total (RD$)])</f>
        <v>3000000</v>
      </c>
    </row>
    <row r="264" spans="1:32" x14ac:dyDescent="0.2">
      <c r="A264" s="372"/>
      <c r="B264" s="372"/>
      <c r="C264" s="377"/>
      <c r="D264" s="377"/>
      <c r="E264" s="377"/>
      <c r="F264" s="377"/>
      <c r="G264" s="377"/>
      <c r="H264" s="377"/>
      <c r="I264" s="377"/>
      <c r="J264" s="377"/>
      <c r="K264" s="377"/>
      <c r="L264" s="377"/>
      <c r="M264" s="561"/>
      <c r="N264" s="561"/>
      <c r="O264" s="561"/>
      <c r="P264" s="561"/>
      <c r="Q264" s="74">
        <v>7</v>
      </c>
      <c r="R264" s="30" t="s">
        <v>1687</v>
      </c>
      <c r="S264" s="217"/>
      <c r="T264" s="74"/>
      <c r="U264" s="74"/>
      <c r="V264" s="206"/>
      <c r="W264" s="74"/>
      <c r="X264" s="74"/>
      <c r="Y264" s="206"/>
      <c r="Z264" s="74"/>
      <c r="AA264" s="74"/>
      <c r="AB264" s="206"/>
      <c r="AC264" s="74"/>
      <c r="AD264" s="74"/>
      <c r="AE264" s="206"/>
      <c r="AF264" s="58">
        <f>SUMIF(Tabla2[Tarea],'POA Eje 3'!R264,Tabla2[Monto total (RD$)])</f>
        <v>6000000</v>
      </c>
    </row>
    <row r="265" spans="1:32" ht="51" x14ac:dyDescent="0.2">
      <c r="A265" s="372"/>
      <c r="B265" s="372"/>
      <c r="C265" s="375" t="s">
        <v>533</v>
      </c>
      <c r="D265" s="565" t="s">
        <v>534</v>
      </c>
      <c r="E265" s="412">
        <v>0</v>
      </c>
      <c r="F265" s="412">
        <v>0.9</v>
      </c>
      <c r="G265" s="562">
        <v>0</v>
      </c>
      <c r="H265" s="562">
        <v>0.3</v>
      </c>
      <c r="I265" s="562">
        <v>0.3</v>
      </c>
      <c r="J265" s="562">
        <v>0.3</v>
      </c>
      <c r="K265" s="480" t="s">
        <v>535</v>
      </c>
      <c r="L265" s="542" t="s">
        <v>706</v>
      </c>
      <c r="M265" s="48">
        <v>1</v>
      </c>
      <c r="N265" s="12" t="s">
        <v>536</v>
      </c>
      <c r="O265" s="50" t="s">
        <v>706</v>
      </c>
      <c r="P265" s="50" t="s">
        <v>1288</v>
      </c>
      <c r="Q265" s="74">
        <v>1</v>
      </c>
      <c r="R265" s="30" t="s">
        <v>536</v>
      </c>
      <c r="S265" s="539" t="s">
        <v>707</v>
      </c>
      <c r="T265" s="74"/>
      <c r="U265" s="74"/>
      <c r="V265" s="74"/>
      <c r="W265" s="206"/>
      <c r="X265" s="206"/>
      <c r="Y265" s="206"/>
      <c r="Z265" s="74"/>
      <c r="AA265" s="74"/>
      <c r="AB265" s="74"/>
      <c r="AC265" s="74"/>
      <c r="AD265" s="12"/>
      <c r="AE265" s="12"/>
      <c r="AF265" s="58">
        <f>SUMIF(Tabla2[Tarea],'POA Eje 3'!R265,Tabla2[Monto total (RD$)])</f>
        <v>0</v>
      </c>
    </row>
    <row r="266" spans="1:32" ht="13.15" customHeight="1" x14ac:dyDescent="0.2">
      <c r="A266" s="372"/>
      <c r="B266" s="372"/>
      <c r="C266" s="376"/>
      <c r="D266" s="566"/>
      <c r="E266" s="479"/>
      <c r="F266" s="479"/>
      <c r="G266" s="563"/>
      <c r="H266" s="563"/>
      <c r="I266" s="563"/>
      <c r="J266" s="563"/>
      <c r="K266" s="556"/>
      <c r="L266" s="543"/>
      <c r="M266" s="547">
        <v>2</v>
      </c>
      <c r="N266" s="557" t="s">
        <v>794</v>
      </c>
      <c r="O266" s="557" t="s">
        <v>706</v>
      </c>
      <c r="P266" s="557" t="s">
        <v>1288</v>
      </c>
      <c r="Q266" s="74">
        <v>2</v>
      </c>
      <c r="R266" s="30" t="s">
        <v>1585</v>
      </c>
      <c r="S266" s="540"/>
      <c r="T266" s="74"/>
      <c r="U266" s="74"/>
      <c r="V266" s="74"/>
      <c r="W266" s="74"/>
      <c r="X266" s="74"/>
      <c r="Y266" s="206"/>
      <c r="Z266" s="206"/>
      <c r="AA266" s="74"/>
      <c r="AB266" s="74"/>
      <c r="AC266" s="74"/>
      <c r="AD266" s="12"/>
      <c r="AE266" s="12"/>
      <c r="AF266" s="58">
        <f>SUMIF(Tabla2[Tarea],'POA Eje 3'!R266,Tabla2[Monto total (RD$)])</f>
        <v>0</v>
      </c>
    </row>
    <row r="267" spans="1:32" x14ac:dyDescent="0.2">
      <c r="A267" s="372"/>
      <c r="B267" s="372"/>
      <c r="C267" s="376"/>
      <c r="D267" s="566"/>
      <c r="E267" s="479"/>
      <c r="F267" s="479"/>
      <c r="G267" s="563"/>
      <c r="H267" s="563"/>
      <c r="I267" s="563"/>
      <c r="J267" s="563"/>
      <c r="K267" s="556"/>
      <c r="L267" s="543"/>
      <c r="M267" s="558"/>
      <c r="N267" s="557"/>
      <c r="O267" s="557"/>
      <c r="P267" s="557"/>
      <c r="Q267" s="74">
        <v>3</v>
      </c>
      <c r="R267" s="30" t="s">
        <v>1584</v>
      </c>
      <c r="S267" s="540"/>
      <c r="T267" s="74"/>
      <c r="U267" s="74"/>
      <c r="V267" s="74"/>
      <c r="W267" s="74"/>
      <c r="X267" s="74"/>
      <c r="Y267" s="74"/>
      <c r="Z267" s="206"/>
      <c r="AA267" s="206"/>
      <c r="AB267" s="206"/>
      <c r="AC267" s="206"/>
      <c r="AD267" s="206"/>
      <c r="AE267" s="206"/>
      <c r="AF267" s="58">
        <f>SUMIF(Tabla2[Tarea],'POA Eje 3'!R267,Tabla2[Monto total (RD$)])</f>
        <v>15800000</v>
      </c>
    </row>
    <row r="268" spans="1:32" ht="25.5" x14ac:dyDescent="0.2">
      <c r="A268" s="372"/>
      <c r="B268" s="372"/>
      <c r="C268" s="376"/>
      <c r="D268" s="566"/>
      <c r="E268" s="479"/>
      <c r="F268" s="479"/>
      <c r="G268" s="563"/>
      <c r="H268" s="563"/>
      <c r="I268" s="563"/>
      <c r="J268" s="563"/>
      <c r="K268" s="556"/>
      <c r="L268" s="543"/>
      <c r="M268" s="558"/>
      <c r="N268" s="557"/>
      <c r="O268" s="557"/>
      <c r="P268" s="557"/>
      <c r="Q268" s="74">
        <v>4</v>
      </c>
      <c r="R268" s="30" t="s">
        <v>538</v>
      </c>
      <c r="S268" s="540"/>
      <c r="T268" s="74"/>
      <c r="U268" s="74"/>
      <c r="V268" s="74"/>
      <c r="W268" s="74"/>
      <c r="X268" s="74"/>
      <c r="Y268" s="74"/>
      <c r="Z268" s="206"/>
      <c r="AA268" s="206"/>
      <c r="AB268" s="206"/>
      <c r="AC268" s="206"/>
      <c r="AD268" s="206"/>
      <c r="AE268" s="206"/>
      <c r="AF268" s="58">
        <f>SUMIF(Tabla2[Tarea],'POA Eje 3'!R268,Tabla2[Monto total (RD$)])</f>
        <v>0</v>
      </c>
    </row>
    <row r="269" spans="1:32" x14ac:dyDescent="0.2">
      <c r="A269" s="372"/>
      <c r="B269" s="372"/>
      <c r="C269" s="376"/>
      <c r="D269" s="567"/>
      <c r="E269" s="413"/>
      <c r="F269" s="413"/>
      <c r="G269" s="564"/>
      <c r="H269" s="564"/>
      <c r="I269" s="564"/>
      <c r="J269" s="564"/>
      <c r="K269" s="481"/>
      <c r="L269" s="543"/>
      <c r="M269" s="548"/>
      <c r="N269" s="557"/>
      <c r="O269" s="557"/>
      <c r="P269" s="557"/>
      <c r="Q269" s="74">
        <v>5</v>
      </c>
      <c r="R269" s="30" t="s">
        <v>539</v>
      </c>
      <c r="S269" s="540"/>
      <c r="T269" s="74"/>
      <c r="U269" s="74"/>
      <c r="V269" s="74"/>
      <c r="W269" s="74"/>
      <c r="X269" s="74"/>
      <c r="Y269" s="74"/>
      <c r="Z269" s="206"/>
      <c r="AA269" s="206"/>
      <c r="AB269" s="206"/>
      <c r="AC269" s="206"/>
      <c r="AD269" s="206"/>
      <c r="AE269" s="206"/>
      <c r="AF269" s="58">
        <f>SUMIF(Tabla2[Tarea],'POA Eje 3'!R269,Tabla2[Monto total (RD$)])</f>
        <v>0</v>
      </c>
    </row>
    <row r="270" spans="1:32" ht="13.15" customHeight="1" x14ac:dyDescent="0.2">
      <c r="A270" s="372"/>
      <c r="B270" s="372"/>
      <c r="C270" s="376"/>
      <c r="D270" s="565" t="s">
        <v>540</v>
      </c>
      <c r="E270" s="412" t="s">
        <v>541</v>
      </c>
      <c r="F270" s="412">
        <v>1</v>
      </c>
      <c r="G270" s="412">
        <v>1</v>
      </c>
      <c r="H270" s="412">
        <v>1</v>
      </c>
      <c r="I270" s="412">
        <v>1</v>
      </c>
      <c r="J270" s="412">
        <v>1</v>
      </c>
      <c r="K270" s="480" t="s">
        <v>542</v>
      </c>
      <c r="L270" s="543"/>
      <c r="M270" s="547">
        <v>3</v>
      </c>
      <c r="N270" s="557" t="s">
        <v>1816</v>
      </c>
      <c r="O270" s="557" t="s">
        <v>706</v>
      </c>
      <c r="P270" s="557" t="s">
        <v>1288</v>
      </c>
      <c r="Q270" s="74">
        <v>6</v>
      </c>
      <c r="R270" s="30" t="s">
        <v>543</v>
      </c>
      <c r="S270" s="540"/>
      <c r="T270" s="206"/>
      <c r="U270" s="206"/>
      <c r="V270" s="206"/>
      <c r="W270" s="206"/>
      <c r="X270" s="206"/>
      <c r="Y270" s="206"/>
      <c r="Z270" s="206"/>
      <c r="AA270" s="206"/>
      <c r="AB270" s="206"/>
      <c r="AC270" s="206"/>
      <c r="AD270" s="206"/>
      <c r="AE270" s="206"/>
      <c r="AF270" s="58">
        <f>SUMIF(Tabla2[Tarea],'POA Eje 3'!R270,Tabla2[Monto total (RD$)])</f>
        <v>0</v>
      </c>
    </row>
    <row r="271" spans="1:32" ht="25.5" x14ac:dyDescent="0.2">
      <c r="A271" s="372"/>
      <c r="B271" s="372"/>
      <c r="C271" s="376"/>
      <c r="D271" s="566"/>
      <c r="E271" s="479"/>
      <c r="F271" s="479"/>
      <c r="G271" s="479"/>
      <c r="H271" s="479"/>
      <c r="I271" s="479"/>
      <c r="J271" s="479"/>
      <c r="K271" s="556"/>
      <c r="L271" s="543"/>
      <c r="M271" s="558"/>
      <c r="N271" s="557"/>
      <c r="O271" s="557"/>
      <c r="P271" s="557"/>
      <c r="Q271" s="74">
        <v>7</v>
      </c>
      <c r="R271" s="30" t="s">
        <v>544</v>
      </c>
      <c r="S271" s="540"/>
      <c r="T271" s="206"/>
      <c r="U271" s="206"/>
      <c r="V271" s="206"/>
      <c r="W271" s="206"/>
      <c r="X271" s="206"/>
      <c r="Y271" s="206"/>
      <c r="Z271" s="206"/>
      <c r="AA271" s="206"/>
      <c r="AB271" s="206"/>
      <c r="AC271" s="206"/>
      <c r="AD271" s="206"/>
      <c r="AE271" s="206"/>
      <c r="AF271" s="58">
        <f>SUMIF(Tabla2[Tarea],'POA Eje 3'!R271,Tabla2[Monto total (RD$)])</f>
        <v>0</v>
      </c>
    </row>
    <row r="272" spans="1:32" ht="25.5" x14ac:dyDescent="0.2">
      <c r="A272" s="372"/>
      <c r="B272" s="372"/>
      <c r="C272" s="377"/>
      <c r="D272" s="567"/>
      <c r="E272" s="413"/>
      <c r="F272" s="413"/>
      <c r="G272" s="413"/>
      <c r="H272" s="413"/>
      <c r="I272" s="413"/>
      <c r="J272" s="413"/>
      <c r="K272" s="481"/>
      <c r="L272" s="544"/>
      <c r="M272" s="548"/>
      <c r="N272" s="557"/>
      <c r="O272" s="557"/>
      <c r="P272" s="557"/>
      <c r="Q272" s="74">
        <v>8</v>
      </c>
      <c r="R272" s="30" t="s">
        <v>545</v>
      </c>
      <c r="S272" s="552"/>
      <c r="T272" s="206"/>
      <c r="U272" s="206"/>
      <c r="V272" s="206"/>
      <c r="W272" s="206"/>
      <c r="X272" s="206"/>
      <c r="Y272" s="206"/>
      <c r="Z272" s="206"/>
      <c r="AA272" s="206"/>
      <c r="AB272" s="206"/>
      <c r="AC272" s="206"/>
      <c r="AD272" s="206"/>
      <c r="AE272" s="206"/>
      <c r="AF272" s="58">
        <f>SUMIF(Tabla2[Tarea],'POA Eje 3'!R272,Tabla2[Monto total (RD$)])</f>
        <v>0</v>
      </c>
    </row>
    <row r="273" spans="1:32" ht="26.45" customHeight="1" x14ac:dyDescent="0.2">
      <c r="A273" s="372"/>
      <c r="B273" s="372"/>
      <c r="C273" s="308" t="s">
        <v>714</v>
      </c>
      <c r="D273" s="397" t="s">
        <v>715</v>
      </c>
      <c r="E273" s="612">
        <v>5</v>
      </c>
      <c r="F273" s="308">
        <v>8</v>
      </c>
      <c r="G273" s="309">
        <v>0</v>
      </c>
      <c r="H273" s="309">
        <v>2</v>
      </c>
      <c r="I273" s="309">
        <v>2</v>
      </c>
      <c r="J273" s="309">
        <v>4</v>
      </c>
      <c r="K273" s="309" t="s">
        <v>716</v>
      </c>
      <c r="L273" s="553" t="s">
        <v>713</v>
      </c>
      <c r="M273" s="553">
        <v>1</v>
      </c>
      <c r="N273" s="308" t="s">
        <v>1817</v>
      </c>
      <c r="O273" s="308" t="s">
        <v>713</v>
      </c>
      <c r="P273" s="308" t="s">
        <v>1288</v>
      </c>
      <c r="Q273" s="33">
        <v>1</v>
      </c>
      <c r="R273" s="22" t="s">
        <v>717</v>
      </c>
      <c r="S273" s="33" t="s">
        <v>649</v>
      </c>
      <c r="T273" s="206"/>
      <c r="U273" s="206"/>
      <c r="V273" s="206"/>
      <c r="W273" s="206"/>
      <c r="X273" s="206"/>
      <c r="Y273" s="206"/>
      <c r="Z273" s="206"/>
      <c r="AA273" s="206"/>
      <c r="AB273" s="206"/>
      <c r="AC273" s="206"/>
      <c r="AD273" s="206"/>
      <c r="AE273" s="206"/>
      <c r="AF273" s="58">
        <f>SUMIF(Tabla2[Tarea],'POA Eje 3'!R273,Tabla2[Monto total (RD$)])</f>
        <v>200000</v>
      </c>
    </row>
    <row r="274" spans="1:32" ht="26.45" customHeight="1" x14ac:dyDescent="0.2">
      <c r="A274" s="372"/>
      <c r="B274" s="372"/>
      <c r="C274" s="308"/>
      <c r="D274" s="397"/>
      <c r="E274" s="333"/>
      <c r="F274" s="308"/>
      <c r="G274" s="310"/>
      <c r="H274" s="310"/>
      <c r="I274" s="310"/>
      <c r="J274" s="310"/>
      <c r="K274" s="310"/>
      <c r="L274" s="554"/>
      <c r="M274" s="554"/>
      <c r="N274" s="308"/>
      <c r="O274" s="308"/>
      <c r="P274" s="308"/>
      <c r="Q274" s="33">
        <v>2</v>
      </c>
      <c r="R274" s="22" t="s">
        <v>2034</v>
      </c>
      <c r="S274" s="33"/>
      <c r="T274" s="206"/>
      <c r="U274" s="206"/>
      <c r="V274" s="206"/>
      <c r="W274" s="206"/>
      <c r="X274" s="206"/>
      <c r="Y274" s="206"/>
      <c r="Z274" s="206"/>
      <c r="AA274" s="206"/>
      <c r="AB274" s="206"/>
      <c r="AC274" s="206"/>
      <c r="AD274" s="206"/>
      <c r="AE274" s="206"/>
      <c r="AF274" s="58">
        <f>SUMIF(Tabla2[Tarea],'POA Eje 3'!R274,Tabla2[Monto total (RD$)])</f>
        <v>1000000</v>
      </c>
    </row>
    <row r="275" spans="1:32" ht="25.5" x14ac:dyDescent="0.2">
      <c r="A275" s="372"/>
      <c r="B275" s="372"/>
      <c r="C275" s="308"/>
      <c r="D275" s="397"/>
      <c r="E275" s="613"/>
      <c r="F275" s="308"/>
      <c r="G275" s="311"/>
      <c r="H275" s="311"/>
      <c r="I275" s="311"/>
      <c r="J275" s="311"/>
      <c r="K275" s="311"/>
      <c r="L275" s="555"/>
      <c r="M275" s="555"/>
      <c r="N275" s="308"/>
      <c r="O275" s="308"/>
      <c r="P275" s="308"/>
      <c r="Q275" s="33">
        <v>3</v>
      </c>
      <c r="R275" s="22" t="s">
        <v>718</v>
      </c>
      <c r="S275" s="33" t="s">
        <v>649</v>
      </c>
      <c r="T275" s="33"/>
      <c r="U275" s="33"/>
      <c r="V275" s="206"/>
      <c r="W275" s="206"/>
      <c r="X275" s="206"/>
      <c r="Y275" s="206"/>
      <c r="Z275" s="206"/>
      <c r="AA275" s="206"/>
      <c r="AB275" s="206"/>
      <c r="AC275" s="206"/>
      <c r="AD275" s="206"/>
      <c r="AE275" s="206"/>
      <c r="AF275" s="58">
        <f>SUMIF(Tabla2[Tarea],'POA Eje 3'!R275,Tabla2[Monto total (RD$)])</f>
        <v>70000</v>
      </c>
    </row>
    <row r="276" spans="1:32" ht="76.5" x14ac:dyDescent="0.2">
      <c r="A276" s="372"/>
      <c r="B276" s="372"/>
      <c r="C276" s="33" t="s">
        <v>719</v>
      </c>
      <c r="D276" s="131" t="s">
        <v>720</v>
      </c>
      <c r="E276" s="33">
        <v>373</v>
      </c>
      <c r="F276" s="33">
        <v>400</v>
      </c>
      <c r="G276" s="33">
        <v>50</v>
      </c>
      <c r="H276" s="33">
        <v>100</v>
      </c>
      <c r="I276" s="33">
        <v>100</v>
      </c>
      <c r="J276" s="33">
        <v>50</v>
      </c>
      <c r="K276" s="33" t="s">
        <v>721</v>
      </c>
      <c r="L276" s="23" t="s">
        <v>713</v>
      </c>
      <c r="M276" s="23">
        <v>1</v>
      </c>
      <c r="N276" s="33" t="s">
        <v>1818</v>
      </c>
      <c r="O276" s="33" t="s">
        <v>713</v>
      </c>
      <c r="P276" s="33" t="s">
        <v>1288</v>
      </c>
      <c r="Q276" s="33">
        <v>1</v>
      </c>
      <c r="R276" s="22" t="s">
        <v>722</v>
      </c>
      <c r="S276" s="33" t="s">
        <v>649</v>
      </c>
      <c r="T276" s="206"/>
      <c r="U276" s="206"/>
      <c r="V276" s="206"/>
      <c r="W276" s="206"/>
      <c r="X276" s="206"/>
      <c r="Y276" s="206"/>
      <c r="Z276" s="206"/>
      <c r="AA276" s="206"/>
      <c r="AB276" s="206"/>
      <c r="AC276" s="206"/>
      <c r="AD276" s="206"/>
      <c r="AE276" s="206"/>
      <c r="AF276" s="58">
        <f>SUMIF(Tabla2[Tarea],'POA Eje 3'!R276,Tabla2[Monto total (RD$)])</f>
        <v>1005000</v>
      </c>
    </row>
    <row r="277" spans="1:32" ht="39.6" customHeight="1" x14ac:dyDescent="0.2">
      <c r="A277" s="372"/>
      <c r="B277" s="372"/>
      <c r="C277" s="382" t="s">
        <v>546</v>
      </c>
      <c r="D277" s="516" t="s">
        <v>796</v>
      </c>
      <c r="E277" s="382">
        <v>0</v>
      </c>
      <c r="F277" s="486">
        <v>0.25</v>
      </c>
      <c r="G277" s="486">
        <v>0</v>
      </c>
      <c r="H277" s="486">
        <v>0.08</v>
      </c>
      <c r="I277" s="486">
        <v>0.08</v>
      </c>
      <c r="J277" s="486">
        <v>0.09</v>
      </c>
      <c r="K277" s="382" t="s">
        <v>547</v>
      </c>
      <c r="L277" s="382" t="s">
        <v>376</v>
      </c>
      <c r="M277" s="321">
        <v>1</v>
      </c>
      <c r="N277" s="382" t="s">
        <v>1819</v>
      </c>
      <c r="O277" s="382" t="s">
        <v>376</v>
      </c>
      <c r="P277" s="309" t="s">
        <v>1288</v>
      </c>
      <c r="Q277" s="61">
        <v>1</v>
      </c>
      <c r="R277" s="10" t="s">
        <v>1594</v>
      </c>
      <c r="S277" s="61" t="s">
        <v>1330</v>
      </c>
      <c r="T277" s="106"/>
      <c r="U277" s="61"/>
      <c r="V277" s="61"/>
      <c r="W277" s="61"/>
      <c r="X277" s="61"/>
      <c r="Y277" s="61"/>
      <c r="Z277" s="61"/>
      <c r="AA277" s="61"/>
      <c r="AB277" s="61"/>
      <c r="AC277" s="61"/>
      <c r="AD277" s="61"/>
      <c r="AE277" s="61"/>
      <c r="AF277" s="58">
        <f>SUMIF(Tabla2[Tarea],'POA Eje 3'!R277,Tabla2[Monto total (RD$)])</f>
        <v>1000000</v>
      </c>
    </row>
    <row r="278" spans="1:32" ht="25.5" x14ac:dyDescent="0.2">
      <c r="A278" s="372"/>
      <c r="B278" s="372"/>
      <c r="C278" s="382"/>
      <c r="D278" s="516"/>
      <c r="E278" s="382"/>
      <c r="F278" s="486"/>
      <c r="G278" s="486"/>
      <c r="H278" s="486"/>
      <c r="I278" s="486"/>
      <c r="J278" s="486"/>
      <c r="K278" s="382"/>
      <c r="L278" s="382"/>
      <c r="M278" s="321"/>
      <c r="N278" s="382"/>
      <c r="O278" s="382"/>
      <c r="P278" s="311"/>
      <c r="Q278" s="61">
        <v>2</v>
      </c>
      <c r="R278" s="10" t="s">
        <v>1331</v>
      </c>
      <c r="S278" s="61" t="s">
        <v>1330</v>
      </c>
      <c r="T278" s="61"/>
      <c r="U278" s="106"/>
      <c r="V278" s="61"/>
      <c r="W278" s="61"/>
      <c r="X278" s="106"/>
      <c r="Y278" s="61"/>
      <c r="Z278" s="61"/>
      <c r="AA278" s="106"/>
      <c r="AB278" s="61"/>
      <c r="AC278" s="61"/>
      <c r="AD278" s="106"/>
      <c r="AE278" s="61"/>
      <c r="AF278" s="58">
        <f>SUMIF(Tabla2[Tarea],'POA Eje 3'!R278,Tabla2[Monto total (RD$)])</f>
        <v>5831000</v>
      </c>
    </row>
    <row r="279" spans="1:32" ht="51" x14ac:dyDescent="0.2">
      <c r="A279" s="372"/>
      <c r="B279" s="319" t="s">
        <v>548</v>
      </c>
      <c r="C279" s="375" t="s">
        <v>549</v>
      </c>
      <c r="D279" s="476" t="s">
        <v>1354</v>
      </c>
      <c r="E279" s="485">
        <v>0.90200000000000002</v>
      </c>
      <c r="F279" s="485">
        <v>0.9</v>
      </c>
      <c r="G279" s="485">
        <v>0.15</v>
      </c>
      <c r="H279" s="485">
        <v>0.45</v>
      </c>
      <c r="I279" s="485">
        <v>0.7</v>
      </c>
      <c r="J279" s="485">
        <v>0.9</v>
      </c>
      <c r="K279" s="476" t="s">
        <v>550</v>
      </c>
      <c r="L279" s="476" t="s">
        <v>551</v>
      </c>
      <c r="M279" s="48">
        <v>1</v>
      </c>
      <c r="N279" s="12" t="s">
        <v>552</v>
      </c>
      <c r="O279" s="74" t="s">
        <v>551</v>
      </c>
      <c r="P279" s="50" t="s">
        <v>1288</v>
      </c>
      <c r="Q279" s="74">
        <v>1</v>
      </c>
      <c r="R279" s="30" t="s">
        <v>552</v>
      </c>
      <c r="S279" s="539" t="s">
        <v>553</v>
      </c>
      <c r="T279" s="206"/>
      <c r="U279" s="74"/>
      <c r="V279" s="74"/>
      <c r="W279" s="206"/>
      <c r="X279" s="74"/>
      <c r="Y279" s="74"/>
      <c r="Z279" s="206"/>
      <c r="AA279" s="74"/>
      <c r="AB279" s="74"/>
      <c r="AC279" s="206"/>
      <c r="AD279" s="74"/>
      <c r="AE279" s="74"/>
      <c r="AF279" s="58">
        <f>SUMIF(Tabla2[Tarea],'POA Eje 3'!R279,Tabla2[Monto total (RD$)])</f>
        <v>0</v>
      </c>
    </row>
    <row r="280" spans="1:32" ht="51" x14ac:dyDescent="0.2">
      <c r="A280" s="372"/>
      <c r="B280" s="372"/>
      <c r="C280" s="376"/>
      <c r="D280" s="476"/>
      <c r="E280" s="485"/>
      <c r="F280" s="485"/>
      <c r="G280" s="485"/>
      <c r="H280" s="485"/>
      <c r="I280" s="485"/>
      <c r="J280" s="485"/>
      <c r="K280" s="476"/>
      <c r="L280" s="476"/>
      <c r="M280" s="48">
        <v>2</v>
      </c>
      <c r="N280" s="12" t="s">
        <v>554</v>
      </c>
      <c r="O280" s="74" t="s">
        <v>551</v>
      </c>
      <c r="P280" s="50" t="s">
        <v>1288</v>
      </c>
      <c r="Q280" s="74">
        <v>2</v>
      </c>
      <c r="R280" s="30" t="s">
        <v>554</v>
      </c>
      <c r="S280" s="540"/>
      <c r="T280" s="206"/>
      <c r="U280" s="206"/>
      <c r="V280" s="206"/>
      <c r="W280" s="206"/>
      <c r="X280" s="206"/>
      <c r="Y280" s="206"/>
      <c r="Z280" s="206"/>
      <c r="AA280" s="206"/>
      <c r="AB280" s="206"/>
      <c r="AC280" s="206"/>
      <c r="AD280" s="206"/>
      <c r="AE280" s="206"/>
      <c r="AF280" s="58">
        <f>SUMIF(Tabla2[Tarea],'POA Eje 3'!R280,Tabla2[Monto total (RD$)])</f>
        <v>0</v>
      </c>
    </row>
    <row r="281" spans="1:32" ht="51" x14ac:dyDescent="0.2">
      <c r="A281" s="372"/>
      <c r="B281" s="372"/>
      <c r="C281" s="376"/>
      <c r="D281" s="480" t="s">
        <v>1355</v>
      </c>
      <c r="E281" s="412" t="s">
        <v>211</v>
      </c>
      <c r="F281" s="412">
        <v>0.95</v>
      </c>
      <c r="G281" s="412">
        <v>0.9</v>
      </c>
      <c r="H281" s="412">
        <v>0.92</v>
      </c>
      <c r="I281" s="412">
        <v>0.94</v>
      </c>
      <c r="J281" s="412">
        <v>0.95</v>
      </c>
      <c r="K281" s="476" t="s">
        <v>550</v>
      </c>
      <c r="L281" s="476" t="s">
        <v>551</v>
      </c>
      <c r="M281" s="48">
        <v>3</v>
      </c>
      <c r="N281" s="12" t="s">
        <v>555</v>
      </c>
      <c r="O281" s="74" t="s">
        <v>551</v>
      </c>
      <c r="P281" s="50" t="s">
        <v>1288</v>
      </c>
      <c r="Q281" s="74">
        <v>3</v>
      </c>
      <c r="R281" s="30" t="s">
        <v>555</v>
      </c>
      <c r="S281" s="540"/>
      <c r="T281" s="206"/>
      <c r="U281" s="206"/>
      <c r="V281" s="206"/>
      <c r="W281" s="206"/>
      <c r="X281" s="206"/>
      <c r="Y281" s="206"/>
      <c r="Z281" s="206"/>
      <c r="AA281" s="206"/>
      <c r="AB281" s="206"/>
      <c r="AC281" s="206"/>
      <c r="AD281" s="206"/>
      <c r="AE281" s="206"/>
      <c r="AF281" s="58">
        <f>SUMIF(Tabla2[Tarea],'POA Eje 3'!R281,Tabla2[Monto total (RD$)])</f>
        <v>0</v>
      </c>
    </row>
    <row r="282" spans="1:32" ht="51" x14ac:dyDescent="0.2">
      <c r="A282" s="372"/>
      <c r="B282" s="372"/>
      <c r="C282" s="376"/>
      <c r="D282" s="556"/>
      <c r="E282" s="479"/>
      <c r="F282" s="479"/>
      <c r="G282" s="479"/>
      <c r="H282" s="479"/>
      <c r="I282" s="479"/>
      <c r="J282" s="479"/>
      <c r="K282" s="476"/>
      <c r="L282" s="476"/>
      <c r="M282" s="48">
        <v>4</v>
      </c>
      <c r="N282" s="12" t="s">
        <v>556</v>
      </c>
      <c r="O282" s="74" t="s">
        <v>551</v>
      </c>
      <c r="P282" s="50" t="s">
        <v>1288</v>
      </c>
      <c r="Q282" s="74">
        <v>4</v>
      </c>
      <c r="R282" s="30" t="s">
        <v>556</v>
      </c>
      <c r="S282" s="540"/>
      <c r="T282" s="206"/>
      <c r="U282" s="206"/>
      <c r="V282" s="206"/>
      <c r="W282" s="206"/>
      <c r="X282" s="206"/>
      <c r="Y282" s="206"/>
      <c r="Z282" s="206"/>
      <c r="AA282" s="206"/>
      <c r="AB282" s="206"/>
      <c r="AC282" s="206"/>
      <c r="AD282" s="206"/>
      <c r="AE282" s="206"/>
      <c r="AF282" s="58">
        <f>SUMIF(Tabla2[Tarea],'POA Eje 3'!R282,Tabla2[Monto total (RD$)])</f>
        <v>0</v>
      </c>
    </row>
    <row r="283" spans="1:32" ht="51" x14ac:dyDescent="0.2">
      <c r="A283" s="372"/>
      <c r="B283" s="372"/>
      <c r="C283" s="376"/>
      <c r="D283" s="556"/>
      <c r="E283" s="479"/>
      <c r="F283" s="479"/>
      <c r="G283" s="479"/>
      <c r="H283" s="479"/>
      <c r="I283" s="479"/>
      <c r="J283" s="479"/>
      <c r="K283" s="476"/>
      <c r="L283" s="476"/>
      <c r="M283" s="48">
        <v>5</v>
      </c>
      <c r="N283" s="12" t="s">
        <v>1820</v>
      </c>
      <c r="O283" s="74" t="s">
        <v>551</v>
      </c>
      <c r="P283" s="50" t="s">
        <v>1288</v>
      </c>
      <c r="Q283" s="74">
        <v>5</v>
      </c>
      <c r="R283" s="30" t="s">
        <v>557</v>
      </c>
      <c r="S283" s="540"/>
      <c r="T283" s="74"/>
      <c r="U283" s="74"/>
      <c r="V283" s="74"/>
      <c r="W283" s="74"/>
      <c r="X283" s="74"/>
      <c r="Y283" s="74"/>
      <c r="Z283" s="206"/>
      <c r="AA283" s="206"/>
      <c r="AB283" s="74"/>
      <c r="AC283" s="74"/>
      <c r="AD283" s="74"/>
      <c r="AE283" s="74"/>
      <c r="AF283" s="58">
        <f>SUMIF(Tabla2[Tarea],'POA Eje 3'!R283,Tabla2[Monto total (RD$)])</f>
        <v>0</v>
      </c>
    </row>
    <row r="284" spans="1:32" ht="51" x14ac:dyDescent="0.2">
      <c r="A284" s="372"/>
      <c r="B284" s="372"/>
      <c r="C284" s="377"/>
      <c r="D284" s="481"/>
      <c r="E284" s="413"/>
      <c r="F284" s="413"/>
      <c r="G284" s="413"/>
      <c r="H284" s="413"/>
      <c r="I284" s="413"/>
      <c r="J284" s="413"/>
      <c r="K284" s="476"/>
      <c r="L284" s="476"/>
      <c r="M284" s="33">
        <v>6</v>
      </c>
      <c r="N284" s="33" t="s">
        <v>1821</v>
      </c>
      <c r="O284" s="74" t="s">
        <v>551</v>
      </c>
      <c r="P284" s="50" t="s">
        <v>1288</v>
      </c>
      <c r="Q284" s="33">
        <v>6</v>
      </c>
      <c r="R284" s="33" t="s">
        <v>1356</v>
      </c>
      <c r="S284" s="540"/>
      <c r="T284" s="33"/>
      <c r="U284" s="33"/>
      <c r="V284" s="33"/>
      <c r="W284" s="99"/>
      <c r="X284" s="99"/>
      <c r="Y284" s="99"/>
      <c r="Z284" s="33"/>
      <c r="AA284" s="33"/>
      <c r="AB284" s="33"/>
      <c r="AC284" s="33"/>
      <c r="AD284" s="33"/>
      <c r="AE284" s="33"/>
      <c r="AF284" s="58">
        <f>SUMIF(Tabla2[Tarea],'POA Eje 3'!R284,Tabla2[Monto total (RD$)])</f>
        <v>0</v>
      </c>
    </row>
    <row r="285" spans="1:32" ht="51" x14ac:dyDescent="0.2">
      <c r="A285" s="372"/>
      <c r="B285" s="372"/>
      <c r="C285" s="375" t="s">
        <v>558</v>
      </c>
      <c r="D285" s="565" t="s">
        <v>559</v>
      </c>
      <c r="E285" s="477">
        <v>1</v>
      </c>
      <c r="F285" s="477">
        <v>1</v>
      </c>
      <c r="G285" s="477">
        <v>1</v>
      </c>
      <c r="H285" s="477">
        <v>1</v>
      </c>
      <c r="I285" s="477">
        <v>1</v>
      </c>
      <c r="J285" s="477">
        <v>1</v>
      </c>
      <c r="K285" s="480" t="s">
        <v>560</v>
      </c>
      <c r="L285" s="542" t="s">
        <v>561</v>
      </c>
      <c r="M285" s="49">
        <v>1</v>
      </c>
      <c r="N285" s="64" t="s">
        <v>562</v>
      </c>
      <c r="O285" s="15" t="s">
        <v>561</v>
      </c>
      <c r="P285" s="75" t="s">
        <v>1288</v>
      </c>
      <c r="Q285" s="15">
        <v>1</v>
      </c>
      <c r="R285" s="31" t="s">
        <v>562</v>
      </c>
      <c r="S285" s="12"/>
      <c r="T285" s="206"/>
      <c r="U285" s="206"/>
      <c r="V285" s="206"/>
      <c r="W285" s="206"/>
      <c r="X285" s="206"/>
      <c r="Y285" s="206"/>
      <c r="Z285" s="206"/>
      <c r="AA285" s="206"/>
      <c r="AB285" s="206"/>
      <c r="AC285" s="206"/>
      <c r="AD285" s="206"/>
      <c r="AE285" s="206"/>
      <c r="AF285" s="58">
        <f>SUMIF(Tabla2[Tarea],'POA Eje 3'!R285,Tabla2[Monto total (RD$)])</f>
        <v>0</v>
      </c>
    </row>
    <row r="286" spans="1:32" ht="51" x14ac:dyDescent="0.2">
      <c r="A286" s="372"/>
      <c r="B286" s="372"/>
      <c r="C286" s="376"/>
      <c r="D286" s="566"/>
      <c r="E286" s="478"/>
      <c r="F286" s="478"/>
      <c r="G286" s="478"/>
      <c r="H286" s="478"/>
      <c r="I286" s="478"/>
      <c r="J286" s="478"/>
      <c r="K286" s="556"/>
      <c r="L286" s="543"/>
      <c r="M286" s="49">
        <v>2</v>
      </c>
      <c r="N286" s="64" t="s">
        <v>563</v>
      </c>
      <c r="O286" s="15" t="s">
        <v>561</v>
      </c>
      <c r="P286" s="75" t="s">
        <v>1288</v>
      </c>
      <c r="Q286" s="15">
        <v>2</v>
      </c>
      <c r="R286" s="31" t="s">
        <v>563</v>
      </c>
      <c r="S286" s="12"/>
      <c r="T286" s="206"/>
      <c r="U286" s="206"/>
      <c r="V286" s="206"/>
      <c r="W286" s="206"/>
      <c r="X286" s="206"/>
      <c r="Y286" s="206"/>
      <c r="Z286" s="206"/>
      <c r="AA286" s="206"/>
      <c r="AB286" s="206"/>
      <c r="AC286" s="206"/>
      <c r="AD286" s="206"/>
      <c r="AE286" s="206"/>
      <c r="AF286" s="58">
        <f>SUMIF(Tabla2[Tarea],'POA Eje 3'!R286,Tabla2[Monto total (RD$)])</f>
        <v>0</v>
      </c>
    </row>
    <row r="287" spans="1:32" ht="39.6" customHeight="1" x14ac:dyDescent="0.2">
      <c r="A287" s="372"/>
      <c r="B287" s="372"/>
      <c r="C287" s="382" t="s">
        <v>949</v>
      </c>
      <c r="D287" s="476" t="s">
        <v>988</v>
      </c>
      <c r="E287" s="476">
        <v>250</v>
      </c>
      <c r="F287" s="476">
        <v>350</v>
      </c>
      <c r="G287" s="476">
        <v>70</v>
      </c>
      <c r="H287" s="476">
        <v>100</v>
      </c>
      <c r="I287" s="476">
        <v>100</v>
      </c>
      <c r="J287" s="476">
        <v>80</v>
      </c>
      <c r="K287" s="476" t="s">
        <v>989</v>
      </c>
      <c r="L287" s="476" t="s">
        <v>990</v>
      </c>
      <c r="M287" s="304">
        <v>1</v>
      </c>
      <c r="N287" s="432" t="s">
        <v>1107</v>
      </c>
      <c r="O287" s="435" t="s">
        <v>745</v>
      </c>
      <c r="P287" s="435" t="s">
        <v>1288</v>
      </c>
      <c r="Q287" s="60">
        <v>1</v>
      </c>
      <c r="R287" s="21" t="s">
        <v>1110</v>
      </c>
      <c r="S287" s="109" t="s">
        <v>893</v>
      </c>
      <c r="T287" s="9"/>
      <c r="U287" s="9"/>
      <c r="V287" s="9"/>
      <c r="W287" s="119"/>
      <c r="X287" s="9"/>
      <c r="Y287" s="9"/>
      <c r="Z287" s="9"/>
      <c r="AA287" s="9"/>
      <c r="AB287" s="9"/>
      <c r="AC287" s="9"/>
      <c r="AD287" s="9"/>
      <c r="AE287" s="110"/>
      <c r="AF287" s="58">
        <f>SUMIF(Tabla2[Tarea],'POA Eje 3'!R287,Tabla2[Monto total (RD$)])</f>
        <v>1600000</v>
      </c>
    </row>
    <row r="288" spans="1:32" ht="25.5" x14ac:dyDescent="0.2">
      <c r="A288" s="372"/>
      <c r="B288" s="372"/>
      <c r="C288" s="382"/>
      <c r="D288" s="476"/>
      <c r="E288" s="476"/>
      <c r="F288" s="476"/>
      <c r="G288" s="476"/>
      <c r="H288" s="476"/>
      <c r="I288" s="476"/>
      <c r="J288" s="476"/>
      <c r="K288" s="476"/>
      <c r="L288" s="476"/>
      <c r="M288" s="305"/>
      <c r="N288" s="433"/>
      <c r="O288" s="436"/>
      <c r="P288" s="436"/>
      <c r="Q288" s="60">
        <v>2</v>
      </c>
      <c r="R288" s="111" t="s">
        <v>1109</v>
      </c>
      <c r="S288" s="62"/>
      <c r="T288" s="37"/>
      <c r="U288" s="9"/>
      <c r="V288" s="9"/>
      <c r="W288" s="9"/>
      <c r="X288" s="119"/>
      <c r="Y288" s="9"/>
      <c r="Z288" s="9"/>
      <c r="AA288" s="9"/>
      <c r="AB288" s="9"/>
      <c r="AC288" s="9"/>
      <c r="AD288" s="9"/>
      <c r="AE288" s="110"/>
      <c r="AF288" s="58">
        <f>SUMIF(Tabla2[Tarea],'POA Eje 3'!R288,Tabla2[Monto total (RD$)])</f>
        <v>0</v>
      </c>
    </row>
    <row r="289" spans="1:32" ht="51" x14ac:dyDescent="0.2">
      <c r="A289" s="372"/>
      <c r="B289" s="372"/>
      <c r="C289" s="382"/>
      <c r="D289" s="476"/>
      <c r="E289" s="476"/>
      <c r="F289" s="476"/>
      <c r="G289" s="476"/>
      <c r="H289" s="476"/>
      <c r="I289" s="476"/>
      <c r="J289" s="476"/>
      <c r="K289" s="476"/>
      <c r="L289" s="476"/>
      <c r="M289" s="305"/>
      <c r="N289" s="433"/>
      <c r="O289" s="436"/>
      <c r="P289" s="436"/>
      <c r="Q289" s="60">
        <v>3</v>
      </c>
      <c r="R289" s="111" t="s">
        <v>950</v>
      </c>
      <c r="S289" s="62" t="s">
        <v>983</v>
      </c>
      <c r="T289" s="37"/>
      <c r="U289" s="9"/>
      <c r="V289" s="9"/>
      <c r="W289" s="9"/>
      <c r="X289" s="119"/>
      <c r="Y289" s="119"/>
      <c r="Z289" s="119"/>
      <c r="AA289" s="119"/>
      <c r="AB289" s="119"/>
      <c r="AC289" s="119"/>
      <c r="AD289" s="119"/>
      <c r="AE289" s="120"/>
      <c r="AF289" s="58">
        <f>SUMIF(Tabla2[Tarea],'POA Eje 3'!R289,Tabla2[Monto total (RD$)])</f>
        <v>0</v>
      </c>
    </row>
    <row r="290" spans="1:32" ht="63.75" x14ac:dyDescent="0.2">
      <c r="A290" s="372"/>
      <c r="B290" s="372"/>
      <c r="C290" s="382"/>
      <c r="D290" s="476"/>
      <c r="E290" s="476"/>
      <c r="F290" s="476"/>
      <c r="G290" s="476"/>
      <c r="H290" s="476"/>
      <c r="I290" s="476"/>
      <c r="J290" s="476"/>
      <c r="K290" s="476"/>
      <c r="L290" s="476"/>
      <c r="M290" s="305"/>
      <c r="N290" s="433"/>
      <c r="O290" s="436"/>
      <c r="P290" s="436"/>
      <c r="Q290" s="60">
        <v>4</v>
      </c>
      <c r="R290" s="111" t="s">
        <v>951</v>
      </c>
      <c r="S290" s="62" t="s">
        <v>893</v>
      </c>
      <c r="T290" s="37"/>
      <c r="U290" s="9"/>
      <c r="V290" s="9"/>
      <c r="W290" s="9"/>
      <c r="X290" s="9"/>
      <c r="Y290" s="9"/>
      <c r="Z290" s="9"/>
      <c r="AA290" s="9"/>
      <c r="AB290" s="9"/>
      <c r="AC290" s="119"/>
      <c r="AD290" s="9"/>
      <c r="AE290" s="110"/>
      <c r="AF290" s="58">
        <f>SUMIF(Tabla2[Tarea],'POA Eje 3'!R290,Tabla2[Monto total (RD$)])</f>
        <v>0</v>
      </c>
    </row>
    <row r="291" spans="1:32" ht="38.25" x14ac:dyDescent="0.2">
      <c r="A291" s="372"/>
      <c r="B291" s="372"/>
      <c r="C291" s="382"/>
      <c r="D291" s="476"/>
      <c r="E291" s="476"/>
      <c r="F291" s="476"/>
      <c r="G291" s="476"/>
      <c r="H291" s="476"/>
      <c r="I291" s="476"/>
      <c r="J291" s="476"/>
      <c r="K291" s="476"/>
      <c r="L291" s="476"/>
      <c r="M291" s="305"/>
      <c r="N291" s="433"/>
      <c r="O291" s="436"/>
      <c r="P291" s="436"/>
      <c r="Q291" s="60">
        <v>5</v>
      </c>
      <c r="R291" s="111" t="s">
        <v>952</v>
      </c>
      <c r="S291" s="62" t="s">
        <v>893</v>
      </c>
      <c r="T291" s="37"/>
      <c r="U291" s="9"/>
      <c r="V291" s="9"/>
      <c r="W291" s="9"/>
      <c r="X291" s="9"/>
      <c r="Y291" s="9"/>
      <c r="Z291" s="9"/>
      <c r="AA291" s="9"/>
      <c r="AB291" s="9"/>
      <c r="AC291" s="9"/>
      <c r="AD291" s="119"/>
      <c r="AE291" s="110"/>
      <c r="AF291" s="58">
        <f>SUMIF(Tabla2[Tarea],'POA Eje 3'!R291,Tabla2[Monto total (RD$)])</f>
        <v>0</v>
      </c>
    </row>
    <row r="292" spans="1:32" ht="51" x14ac:dyDescent="0.2">
      <c r="A292" s="372"/>
      <c r="B292" s="372"/>
      <c r="C292" s="382"/>
      <c r="D292" s="476"/>
      <c r="E292" s="476"/>
      <c r="F292" s="476"/>
      <c r="G292" s="476"/>
      <c r="H292" s="476"/>
      <c r="I292" s="476"/>
      <c r="J292" s="476"/>
      <c r="K292" s="476"/>
      <c r="L292" s="476"/>
      <c r="M292" s="306"/>
      <c r="N292" s="434"/>
      <c r="O292" s="437"/>
      <c r="P292" s="437"/>
      <c r="Q292" s="60">
        <v>6</v>
      </c>
      <c r="R292" s="111" t="s">
        <v>953</v>
      </c>
      <c r="S292" s="62"/>
      <c r="T292" s="37"/>
      <c r="U292" s="9"/>
      <c r="V292" s="9"/>
      <c r="W292" s="9"/>
      <c r="X292" s="9"/>
      <c r="Y292" s="9"/>
      <c r="Z292" s="9"/>
      <c r="AA292" s="9"/>
      <c r="AB292" s="9"/>
      <c r="AC292" s="9"/>
      <c r="AD292" s="119"/>
      <c r="AE292" s="120"/>
      <c r="AF292" s="58">
        <f>SUMIF(Tabla2[Tarea],'POA Eje 3'!R292,Tabla2[Monto total (RD$)])</f>
        <v>0</v>
      </c>
    </row>
    <row r="293" spans="1:32" ht="52.9" customHeight="1" x14ac:dyDescent="0.2">
      <c r="A293" s="372"/>
      <c r="B293" s="372"/>
      <c r="C293" s="382"/>
      <c r="D293" s="476"/>
      <c r="E293" s="476"/>
      <c r="F293" s="476"/>
      <c r="G293" s="476"/>
      <c r="H293" s="476"/>
      <c r="I293" s="476"/>
      <c r="J293" s="476"/>
      <c r="K293" s="476"/>
      <c r="L293" s="476"/>
      <c r="M293" s="304">
        <v>2</v>
      </c>
      <c r="N293" s="432" t="s">
        <v>954</v>
      </c>
      <c r="O293" s="435" t="s">
        <v>745</v>
      </c>
      <c r="P293" s="435" t="s">
        <v>1288</v>
      </c>
      <c r="Q293" s="60">
        <v>1</v>
      </c>
      <c r="R293" s="112" t="s">
        <v>955</v>
      </c>
      <c r="S293" s="62" t="s">
        <v>956</v>
      </c>
      <c r="T293" s="37"/>
      <c r="U293" s="9"/>
      <c r="V293" s="119"/>
      <c r="W293" s="119"/>
      <c r="X293" s="9"/>
      <c r="Y293" s="9"/>
      <c r="Z293" s="9"/>
      <c r="AA293" s="9"/>
      <c r="AB293" s="9"/>
      <c r="AC293" s="9"/>
      <c r="AD293" s="9"/>
      <c r="AE293" s="9"/>
      <c r="AF293" s="58">
        <f>SUMIF(Tabla2[Tarea],'POA Eje 3'!R293,Tabla2[Monto total (RD$)])</f>
        <v>0</v>
      </c>
    </row>
    <row r="294" spans="1:32" ht="51" x14ac:dyDescent="0.2">
      <c r="A294" s="372"/>
      <c r="B294" s="372"/>
      <c r="C294" s="382"/>
      <c r="D294" s="476"/>
      <c r="E294" s="476"/>
      <c r="F294" s="476"/>
      <c r="G294" s="476"/>
      <c r="H294" s="476"/>
      <c r="I294" s="476"/>
      <c r="J294" s="476"/>
      <c r="K294" s="476"/>
      <c r="L294" s="476"/>
      <c r="M294" s="305"/>
      <c r="N294" s="433"/>
      <c r="O294" s="436"/>
      <c r="P294" s="436"/>
      <c r="Q294" s="60">
        <v>2</v>
      </c>
      <c r="R294" s="67" t="s">
        <v>957</v>
      </c>
      <c r="S294" s="62" t="s">
        <v>956</v>
      </c>
      <c r="T294" s="37"/>
      <c r="U294" s="9"/>
      <c r="V294" s="9"/>
      <c r="W294" s="9"/>
      <c r="X294" s="119"/>
      <c r="Y294" s="119"/>
      <c r="Z294" s="119"/>
      <c r="AA294" s="9"/>
      <c r="AB294" s="9"/>
      <c r="AC294" s="9"/>
      <c r="AD294" s="9"/>
      <c r="AE294" s="9"/>
      <c r="AF294" s="58">
        <f>SUMIF(Tabla2[Tarea],'POA Eje 3'!R294,Tabla2[Monto total (RD$)])</f>
        <v>12500</v>
      </c>
    </row>
    <row r="295" spans="1:32" ht="26.45" customHeight="1" x14ac:dyDescent="0.2">
      <c r="A295" s="372"/>
      <c r="B295" s="372"/>
      <c r="C295" s="382"/>
      <c r="D295" s="476"/>
      <c r="E295" s="476"/>
      <c r="F295" s="476"/>
      <c r="G295" s="476"/>
      <c r="H295" s="476"/>
      <c r="I295" s="476"/>
      <c r="J295" s="476"/>
      <c r="K295" s="476"/>
      <c r="L295" s="476"/>
      <c r="M295" s="306"/>
      <c r="N295" s="434"/>
      <c r="O295" s="437"/>
      <c r="P295" s="437"/>
      <c r="Q295" s="60">
        <v>3</v>
      </c>
      <c r="R295" s="51" t="s">
        <v>958</v>
      </c>
      <c r="S295" s="62" t="s">
        <v>956</v>
      </c>
      <c r="T295" s="77"/>
      <c r="U295" s="9"/>
      <c r="V295" s="9"/>
      <c r="W295" s="9"/>
      <c r="X295" s="9"/>
      <c r="Y295" s="9"/>
      <c r="Z295" s="9"/>
      <c r="AA295" s="119"/>
      <c r="AB295" s="9"/>
      <c r="AC295" s="9"/>
      <c r="AD295" s="9"/>
      <c r="AE295" s="9"/>
      <c r="AF295" s="58">
        <f>SUMIF(Tabla2[Tarea],'POA Eje 3'!R295,Tabla2[Monto total (RD$)])</f>
        <v>0</v>
      </c>
    </row>
    <row r="296" spans="1:32" ht="38.25" x14ac:dyDescent="0.2">
      <c r="A296" s="372"/>
      <c r="B296" s="372"/>
      <c r="C296" s="382"/>
      <c r="D296" s="476"/>
      <c r="E296" s="476"/>
      <c r="F296" s="476"/>
      <c r="G296" s="476"/>
      <c r="H296" s="476"/>
      <c r="I296" s="476"/>
      <c r="J296" s="476"/>
      <c r="K296" s="476"/>
      <c r="L296" s="476"/>
      <c r="M296" s="304">
        <v>3</v>
      </c>
      <c r="N296" s="432" t="s">
        <v>959</v>
      </c>
      <c r="O296" s="435" t="s">
        <v>745</v>
      </c>
      <c r="P296" s="435" t="s">
        <v>1288</v>
      </c>
      <c r="Q296" s="60">
        <v>1</v>
      </c>
      <c r="R296" s="112" t="s">
        <v>955</v>
      </c>
      <c r="S296" s="17" t="s">
        <v>960</v>
      </c>
      <c r="T296" s="59"/>
      <c r="U296" s="80"/>
      <c r="V296" s="9"/>
      <c r="W296" s="9"/>
      <c r="X296" s="9"/>
      <c r="Y296" s="9"/>
      <c r="Z296" s="9"/>
      <c r="AA296" s="9"/>
      <c r="AB296" s="9"/>
      <c r="AC296" s="9"/>
      <c r="AD296" s="9"/>
      <c r="AE296" s="110"/>
      <c r="AF296" s="58">
        <f>SUMIF(Tabla2[Tarea],'POA Eje 3'!R296,Tabla2[Monto total (RD$)])</f>
        <v>0</v>
      </c>
    </row>
    <row r="297" spans="1:32" ht="51" x14ac:dyDescent="0.2">
      <c r="A297" s="372"/>
      <c r="B297" s="372"/>
      <c r="C297" s="382"/>
      <c r="D297" s="476"/>
      <c r="E297" s="476"/>
      <c r="F297" s="476"/>
      <c r="G297" s="476"/>
      <c r="H297" s="476"/>
      <c r="I297" s="476"/>
      <c r="J297" s="476"/>
      <c r="K297" s="476"/>
      <c r="L297" s="476"/>
      <c r="M297" s="305"/>
      <c r="N297" s="433"/>
      <c r="O297" s="436"/>
      <c r="P297" s="436"/>
      <c r="Q297" s="60">
        <v>2</v>
      </c>
      <c r="R297" s="67" t="s">
        <v>2096</v>
      </c>
      <c r="S297" s="33" t="s">
        <v>960</v>
      </c>
      <c r="T297" s="113"/>
      <c r="U297" s="9"/>
      <c r="V297" s="81"/>
      <c r="W297" s="81"/>
      <c r="X297" s="81"/>
      <c r="Y297" s="9"/>
      <c r="Z297" s="9"/>
      <c r="AA297" s="9"/>
      <c r="AB297" s="9"/>
      <c r="AC297" s="9"/>
      <c r="AD297" s="9"/>
      <c r="AE297" s="110"/>
      <c r="AF297" s="58">
        <f>SUMIF(Tabla2[Tarea],'POA Eje 3'!R297,Tabla2[Monto total (RD$)])</f>
        <v>0</v>
      </c>
    </row>
    <row r="298" spans="1:32" ht="26.45" customHeight="1" x14ac:dyDescent="0.2">
      <c r="A298" s="372"/>
      <c r="B298" s="372"/>
      <c r="C298" s="382"/>
      <c r="D298" s="476"/>
      <c r="E298" s="476"/>
      <c r="F298" s="476"/>
      <c r="G298" s="476"/>
      <c r="H298" s="476"/>
      <c r="I298" s="476"/>
      <c r="J298" s="476"/>
      <c r="K298" s="476"/>
      <c r="L298" s="476"/>
      <c r="M298" s="306"/>
      <c r="N298" s="434"/>
      <c r="O298" s="437"/>
      <c r="P298" s="437"/>
      <c r="Q298" s="60">
        <v>3</v>
      </c>
      <c r="R298" s="51" t="s">
        <v>958</v>
      </c>
      <c r="S298" s="33" t="s">
        <v>960</v>
      </c>
      <c r="T298" s="37"/>
      <c r="U298" s="9"/>
      <c r="V298" s="9"/>
      <c r="W298" s="9"/>
      <c r="X298" s="9"/>
      <c r="Y298" s="81"/>
      <c r="Z298" s="9"/>
      <c r="AA298" s="9"/>
      <c r="AB298" s="9"/>
      <c r="AC298" s="9"/>
      <c r="AD298" s="9"/>
      <c r="AE298" s="110"/>
      <c r="AF298" s="58">
        <f>SUMIF(Tabla2[Tarea],'POA Eje 3'!R298,Tabla2[Monto total (RD$)])</f>
        <v>0</v>
      </c>
    </row>
    <row r="299" spans="1:32" ht="39.6" customHeight="1" x14ac:dyDescent="0.2">
      <c r="A299" s="372"/>
      <c r="B299" s="372"/>
      <c r="C299" s="382"/>
      <c r="D299" s="476"/>
      <c r="E299" s="476"/>
      <c r="F299" s="476"/>
      <c r="G299" s="476"/>
      <c r="H299" s="476"/>
      <c r="I299" s="476"/>
      <c r="J299" s="476"/>
      <c r="K299" s="476"/>
      <c r="L299" s="476"/>
      <c r="M299" s="304">
        <v>4</v>
      </c>
      <c r="N299" s="432" t="s">
        <v>961</v>
      </c>
      <c r="O299" s="435" t="s">
        <v>745</v>
      </c>
      <c r="P299" s="435" t="s">
        <v>1288</v>
      </c>
      <c r="Q299" s="60">
        <v>1</v>
      </c>
      <c r="R299" s="51" t="s">
        <v>962</v>
      </c>
      <c r="S299" s="33"/>
      <c r="T299" s="37"/>
      <c r="U299" s="9"/>
      <c r="V299" s="9"/>
      <c r="W299" s="9"/>
      <c r="X299" s="81"/>
      <c r="Y299" s="9"/>
      <c r="Z299" s="9"/>
      <c r="AA299" s="9"/>
      <c r="AB299" s="9"/>
      <c r="AC299" s="9"/>
      <c r="AD299" s="9"/>
      <c r="AE299" s="9"/>
      <c r="AF299" s="58">
        <f>SUMIF(Tabla2[Tarea],'POA Eje 3'!R299,Tabla2[Monto total (RD$)])</f>
        <v>0</v>
      </c>
    </row>
    <row r="300" spans="1:32" ht="25.5" x14ac:dyDescent="0.2">
      <c r="A300" s="372"/>
      <c r="B300" s="372"/>
      <c r="C300" s="382"/>
      <c r="D300" s="476"/>
      <c r="E300" s="476"/>
      <c r="F300" s="476"/>
      <c r="G300" s="476"/>
      <c r="H300" s="476"/>
      <c r="I300" s="476"/>
      <c r="J300" s="476"/>
      <c r="K300" s="476"/>
      <c r="L300" s="476"/>
      <c r="M300" s="305"/>
      <c r="N300" s="433"/>
      <c r="O300" s="436"/>
      <c r="P300" s="436"/>
      <c r="Q300" s="60">
        <v>2</v>
      </c>
      <c r="R300" s="67" t="s">
        <v>963</v>
      </c>
      <c r="S300" s="62" t="s">
        <v>697</v>
      </c>
      <c r="T300" s="37"/>
      <c r="U300" s="9"/>
      <c r="V300" s="9"/>
      <c r="W300" s="9"/>
      <c r="X300" s="81"/>
      <c r="Y300" s="9"/>
      <c r="Z300" s="9"/>
      <c r="AA300" s="9"/>
      <c r="AB300" s="9"/>
      <c r="AC300" s="9"/>
      <c r="AD300" s="9"/>
      <c r="AE300" s="9"/>
      <c r="AF300" s="58">
        <f>SUMIF(Tabla2[Tarea],'POA Eje 3'!R300,Tabla2[Monto total (RD$)])</f>
        <v>0</v>
      </c>
    </row>
    <row r="301" spans="1:32" ht="76.5" x14ac:dyDescent="0.2">
      <c r="A301" s="372"/>
      <c r="B301" s="372"/>
      <c r="C301" s="382"/>
      <c r="D301" s="476"/>
      <c r="E301" s="476"/>
      <c r="F301" s="476"/>
      <c r="G301" s="476"/>
      <c r="H301" s="476"/>
      <c r="I301" s="476"/>
      <c r="J301" s="476"/>
      <c r="K301" s="476"/>
      <c r="L301" s="476"/>
      <c r="M301" s="305"/>
      <c r="N301" s="433"/>
      <c r="O301" s="436"/>
      <c r="P301" s="436"/>
      <c r="Q301" s="60">
        <v>3</v>
      </c>
      <c r="R301" s="67" t="s">
        <v>964</v>
      </c>
      <c r="S301" s="62" t="s">
        <v>965</v>
      </c>
      <c r="T301" s="37"/>
      <c r="U301" s="9"/>
      <c r="V301" s="9"/>
      <c r="W301" s="9"/>
      <c r="X301" s="9"/>
      <c r="Y301" s="81"/>
      <c r="Z301" s="81"/>
      <c r="AA301" s="81"/>
      <c r="AB301" s="81"/>
      <c r="AC301" s="81"/>
      <c r="AD301" s="9"/>
      <c r="AE301" s="9"/>
      <c r="AF301" s="58">
        <f>SUMIF(Tabla2[Tarea],'POA Eje 3'!R301,Tabla2[Monto total (RD$)])</f>
        <v>0</v>
      </c>
    </row>
    <row r="302" spans="1:32" ht="63.75" x14ac:dyDescent="0.2">
      <c r="A302" s="372"/>
      <c r="B302" s="372"/>
      <c r="C302" s="382"/>
      <c r="D302" s="476"/>
      <c r="E302" s="476"/>
      <c r="F302" s="476"/>
      <c r="G302" s="476"/>
      <c r="H302" s="476"/>
      <c r="I302" s="476"/>
      <c r="J302" s="476"/>
      <c r="K302" s="476"/>
      <c r="L302" s="476"/>
      <c r="M302" s="305"/>
      <c r="N302" s="433"/>
      <c r="O302" s="436"/>
      <c r="P302" s="436"/>
      <c r="Q302" s="60">
        <v>4</v>
      </c>
      <c r="R302" s="67" t="s">
        <v>966</v>
      </c>
      <c r="S302" s="62" t="s">
        <v>984</v>
      </c>
      <c r="T302" s="37"/>
      <c r="U302" s="9"/>
      <c r="V302" s="9"/>
      <c r="W302" s="9"/>
      <c r="X302" s="9"/>
      <c r="Y302" s="9"/>
      <c r="Z302" s="9"/>
      <c r="AA302" s="9"/>
      <c r="AB302" s="9"/>
      <c r="AC302" s="9"/>
      <c r="AD302" s="81"/>
      <c r="AE302" s="9"/>
      <c r="AF302" s="58">
        <f>SUMIF(Tabla2[Tarea],'POA Eje 3'!R302,Tabla2[Monto total (RD$)])</f>
        <v>0</v>
      </c>
    </row>
    <row r="303" spans="1:32" ht="25.5" x14ac:dyDescent="0.2">
      <c r="A303" s="372"/>
      <c r="B303" s="372"/>
      <c r="C303" s="382"/>
      <c r="D303" s="476"/>
      <c r="E303" s="476"/>
      <c r="F303" s="476"/>
      <c r="G303" s="476"/>
      <c r="H303" s="476"/>
      <c r="I303" s="476"/>
      <c r="J303" s="476"/>
      <c r="K303" s="476"/>
      <c r="L303" s="476"/>
      <c r="M303" s="306"/>
      <c r="N303" s="434"/>
      <c r="O303" s="437"/>
      <c r="P303" s="437"/>
      <c r="Q303" s="60">
        <v>5</v>
      </c>
      <c r="R303" s="67" t="s">
        <v>967</v>
      </c>
      <c r="S303" s="62"/>
      <c r="T303" s="37"/>
      <c r="U303" s="9"/>
      <c r="V303" s="9"/>
      <c r="W303" s="9"/>
      <c r="X303" s="9"/>
      <c r="Y303" s="9"/>
      <c r="Z303" s="9"/>
      <c r="AA303" s="9"/>
      <c r="AB303" s="9"/>
      <c r="AC303" s="9"/>
      <c r="AD303" s="81"/>
      <c r="AE303" s="81"/>
      <c r="AF303" s="58">
        <f>SUMIF(Tabla2[Tarea],'POA Eje 3'!R303,Tabla2[Monto total (RD$)])</f>
        <v>0</v>
      </c>
    </row>
    <row r="304" spans="1:32" ht="39.6" customHeight="1" x14ac:dyDescent="0.2">
      <c r="A304" s="372"/>
      <c r="B304" s="372"/>
      <c r="C304" s="382"/>
      <c r="D304" s="476"/>
      <c r="E304" s="476"/>
      <c r="F304" s="476"/>
      <c r="G304" s="476"/>
      <c r="H304" s="476"/>
      <c r="I304" s="476"/>
      <c r="J304" s="476"/>
      <c r="K304" s="476"/>
      <c r="L304" s="476"/>
      <c r="M304" s="304">
        <v>5</v>
      </c>
      <c r="N304" s="432" t="s">
        <v>968</v>
      </c>
      <c r="O304" s="435" t="s">
        <v>745</v>
      </c>
      <c r="P304" s="435" t="s">
        <v>1288</v>
      </c>
      <c r="Q304" s="60">
        <v>1</v>
      </c>
      <c r="R304" s="114" t="s">
        <v>969</v>
      </c>
      <c r="S304" s="33"/>
      <c r="T304" s="37"/>
      <c r="U304" s="9"/>
      <c r="V304" s="9"/>
      <c r="W304" s="9"/>
      <c r="X304" s="9"/>
      <c r="Y304" s="9"/>
      <c r="Z304" s="9"/>
      <c r="AA304" s="9"/>
      <c r="AB304" s="9"/>
      <c r="AC304" s="81"/>
      <c r="AD304" s="9"/>
      <c r="AE304" s="9"/>
      <c r="AF304" s="58">
        <f>SUMIF(Tabla2[Tarea],'POA Eje 3'!R304,Tabla2[Monto total (RD$)])</f>
        <v>0</v>
      </c>
    </row>
    <row r="305" spans="1:32" ht="25.5" x14ac:dyDescent="0.2">
      <c r="A305" s="372"/>
      <c r="B305" s="372"/>
      <c r="C305" s="382"/>
      <c r="D305" s="476"/>
      <c r="E305" s="476"/>
      <c r="F305" s="476"/>
      <c r="G305" s="476"/>
      <c r="H305" s="476"/>
      <c r="I305" s="476"/>
      <c r="J305" s="476"/>
      <c r="K305" s="476"/>
      <c r="L305" s="476"/>
      <c r="M305" s="305"/>
      <c r="N305" s="614"/>
      <c r="O305" s="436"/>
      <c r="P305" s="436"/>
      <c r="Q305" s="60">
        <v>2</v>
      </c>
      <c r="R305" s="115" t="s">
        <v>963</v>
      </c>
      <c r="S305" s="62" t="s">
        <v>697</v>
      </c>
      <c r="T305" s="37"/>
      <c r="U305" s="9"/>
      <c r="V305" s="9"/>
      <c r="W305" s="9"/>
      <c r="X305" s="9"/>
      <c r="Y305" s="9"/>
      <c r="Z305" s="9"/>
      <c r="AA305" s="9"/>
      <c r="AB305" s="9"/>
      <c r="AC305" s="81"/>
      <c r="AD305" s="9"/>
      <c r="AE305" s="9"/>
      <c r="AF305" s="58">
        <f>SUMIF(Tabla2[Tarea],'POA Eje 3'!R305,Tabla2[Monto total (RD$)])</f>
        <v>0</v>
      </c>
    </row>
    <row r="306" spans="1:32" ht="38.25" x14ac:dyDescent="0.2">
      <c r="A306" s="372"/>
      <c r="B306" s="372"/>
      <c r="C306" s="382"/>
      <c r="D306" s="476"/>
      <c r="E306" s="476"/>
      <c r="F306" s="476"/>
      <c r="G306" s="476"/>
      <c r="H306" s="476"/>
      <c r="I306" s="476"/>
      <c r="J306" s="476"/>
      <c r="K306" s="476"/>
      <c r="L306" s="476"/>
      <c r="M306" s="305"/>
      <c r="N306" s="614"/>
      <c r="O306" s="436"/>
      <c r="P306" s="436"/>
      <c r="Q306" s="60">
        <v>3</v>
      </c>
      <c r="R306" s="111" t="s">
        <v>970</v>
      </c>
      <c r="S306" s="62" t="s">
        <v>971</v>
      </c>
      <c r="T306" s="37"/>
      <c r="U306" s="81"/>
      <c r="V306" s="9"/>
      <c r="W306" s="9"/>
      <c r="X306" s="81"/>
      <c r="Y306" s="9"/>
      <c r="Z306" s="9"/>
      <c r="AA306" s="81"/>
      <c r="AB306" s="9"/>
      <c r="AC306" s="9"/>
      <c r="AD306" s="81"/>
      <c r="AE306" s="9"/>
      <c r="AF306" s="58">
        <f>SUMIF(Tabla2[Tarea],'POA Eje 3'!R306,Tabla2[Monto total (RD$)])</f>
        <v>0</v>
      </c>
    </row>
    <row r="307" spans="1:32" ht="63.75" x14ac:dyDescent="0.2">
      <c r="A307" s="372"/>
      <c r="B307" s="372"/>
      <c r="C307" s="382"/>
      <c r="D307" s="476"/>
      <c r="E307" s="476"/>
      <c r="F307" s="476"/>
      <c r="G307" s="476"/>
      <c r="H307" s="476"/>
      <c r="I307" s="476"/>
      <c r="J307" s="476"/>
      <c r="K307" s="476"/>
      <c r="L307" s="476"/>
      <c r="M307" s="305"/>
      <c r="N307" s="614"/>
      <c r="O307" s="436"/>
      <c r="P307" s="436"/>
      <c r="Q307" s="60">
        <v>4</v>
      </c>
      <c r="R307" s="115" t="s">
        <v>972</v>
      </c>
      <c r="S307" s="62" t="s">
        <v>985</v>
      </c>
      <c r="T307" s="37"/>
      <c r="U307" s="9"/>
      <c r="V307" s="81"/>
      <c r="W307" s="81"/>
      <c r="X307" s="81"/>
      <c r="Y307" s="81"/>
      <c r="Z307" s="81"/>
      <c r="AA307" s="81"/>
      <c r="AB307" s="81"/>
      <c r="AC307" s="81"/>
      <c r="AD307" s="81"/>
      <c r="AE307" s="81"/>
      <c r="AF307" s="58">
        <f>SUMIF(Tabla2[Tarea],'POA Eje 3'!R307,Tabla2[Monto total (RD$)])</f>
        <v>0</v>
      </c>
    </row>
    <row r="308" spans="1:32" ht="25.5" x14ac:dyDescent="0.2">
      <c r="A308" s="372"/>
      <c r="B308" s="372"/>
      <c r="C308" s="382"/>
      <c r="D308" s="476"/>
      <c r="E308" s="476"/>
      <c r="F308" s="476"/>
      <c r="G308" s="476"/>
      <c r="H308" s="476"/>
      <c r="I308" s="476"/>
      <c r="J308" s="476"/>
      <c r="K308" s="476"/>
      <c r="L308" s="476"/>
      <c r="M308" s="306"/>
      <c r="N308" s="615"/>
      <c r="O308" s="437"/>
      <c r="P308" s="437"/>
      <c r="Q308" s="60">
        <v>5</v>
      </c>
      <c r="R308" s="115" t="s">
        <v>973</v>
      </c>
      <c r="S308" s="62"/>
      <c r="T308" s="37"/>
      <c r="U308" s="9"/>
      <c r="V308" s="9"/>
      <c r="W308" s="9"/>
      <c r="X308" s="9"/>
      <c r="Y308" s="9"/>
      <c r="Z308" s="9"/>
      <c r="AA308" s="9"/>
      <c r="AB308" s="9"/>
      <c r="AC308" s="9"/>
      <c r="AD308" s="9"/>
      <c r="AE308" s="81"/>
      <c r="AF308" s="58">
        <f>SUMIF(Tabla2[Tarea],'POA Eje 3'!R308,Tabla2[Monto total (RD$)])</f>
        <v>0</v>
      </c>
    </row>
    <row r="309" spans="1:32" ht="39.6" customHeight="1" x14ac:dyDescent="0.2">
      <c r="A309" s="372"/>
      <c r="B309" s="372"/>
      <c r="C309" s="382"/>
      <c r="D309" s="476"/>
      <c r="E309" s="476"/>
      <c r="F309" s="476"/>
      <c r="G309" s="476"/>
      <c r="H309" s="476"/>
      <c r="I309" s="476"/>
      <c r="J309" s="476"/>
      <c r="K309" s="476"/>
      <c r="L309" s="476"/>
      <c r="M309" s="304">
        <v>6</v>
      </c>
      <c r="N309" s="450" t="s">
        <v>974</v>
      </c>
      <c r="O309" s="443" t="s">
        <v>745</v>
      </c>
      <c r="P309" s="443" t="s">
        <v>1288</v>
      </c>
      <c r="Q309" s="60">
        <v>1</v>
      </c>
      <c r="R309" s="67" t="s">
        <v>975</v>
      </c>
      <c r="S309" s="62"/>
      <c r="T309" s="80"/>
      <c r="U309" s="81"/>
      <c r="V309" s="81"/>
      <c r="W309" s="81"/>
      <c r="X309" s="81"/>
      <c r="Y309" s="81"/>
      <c r="Z309" s="81"/>
      <c r="AA309" s="81"/>
      <c r="AB309" s="81"/>
      <c r="AC309" s="81"/>
      <c r="AD309" s="81"/>
      <c r="AE309" s="81"/>
      <c r="AF309" s="58">
        <f>SUMIF(Tabla2[Tarea],'POA Eje 3'!R309,Tabla2[Monto total (RD$)])</f>
        <v>0</v>
      </c>
    </row>
    <row r="310" spans="1:32" ht="63.75" x14ac:dyDescent="0.2">
      <c r="A310" s="372"/>
      <c r="B310" s="372"/>
      <c r="C310" s="382"/>
      <c r="D310" s="476"/>
      <c r="E310" s="476"/>
      <c r="F310" s="476"/>
      <c r="G310" s="476"/>
      <c r="H310" s="476"/>
      <c r="I310" s="476"/>
      <c r="J310" s="476"/>
      <c r="K310" s="476"/>
      <c r="L310" s="476"/>
      <c r="M310" s="305"/>
      <c r="N310" s="450"/>
      <c r="O310" s="443"/>
      <c r="P310" s="443"/>
      <c r="Q310" s="60">
        <v>2</v>
      </c>
      <c r="R310" s="67" t="s">
        <v>976</v>
      </c>
      <c r="S310" s="62" t="s">
        <v>792</v>
      </c>
      <c r="T310" s="80"/>
      <c r="U310" s="81"/>
      <c r="V310" s="81"/>
      <c r="W310" s="81"/>
      <c r="X310" s="81"/>
      <c r="Y310" s="81"/>
      <c r="Z310" s="81"/>
      <c r="AA310" s="81"/>
      <c r="AB310" s="81"/>
      <c r="AC310" s="81"/>
      <c r="AD310" s="81"/>
      <c r="AE310" s="81"/>
      <c r="AF310" s="58">
        <f>SUMIF(Tabla2[Tarea],'POA Eje 3'!R310,Tabla2[Monto total (RD$)])</f>
        <v>0</v>
      </c>
    </row>
    <row r="311" spans="1:32" ht="51" x14ac:dyDescent="0.2">
      <c r="A311" s="372"/>
      <c r="B311" s="372"/>
      <c r="C311" s="382"/>
      <c r="D311" s="476"/>
      <c r="E311" s="476"/>
      <c r="F311" s="476"/>
      <c r="G311" s="476"/>
      <c r="H311" s="476"/>
      <c r="I311" s="476"/>
      <c r="J311" s="476"/>
      <c r="K311" s="476"/>
      <c r="L311" s="476"/>
      <c r="M311" s="305"/>
      <c r="N311" s="450"/>
      <c r="O311" s="443"/>
      <c r="P311" s="443"/>
      <c r="Q311" s="60">
        <v>3</v>
      </c>
      <c r="R311" s="67" t="s">
        <v>977</v>
      </c>
      <c r="S311" s="62" t="s">
        <v>792</v>
      </c>
      <c r="T311" s="80"/>
      <c r="U311" s="81"/>
      <c r="V311" s="81"/>
      <c r="W311" s="81"/>
      <c r="X311" s="81"/>
      <c r="Y311" s="81"/>
      <c r="Z311" s="81"/>
      <c r="AA311" s="81"/>
      <c r="AB311" s="81"/>
      <c r="AC311" s="81"/>
      <c r="AD311" s="81"/>
      <c r="AE311" s="81"/>
      <c r="AF311" s="58">
        <f>SUMIF(Tabla2[Tarea],'POA Eje 3'!R311,Tabla2[Monto total (RD$)])</f>
        <v>0</v>
      </c>
    </row>
    <row r="312" spans="1:32" ht="25.5" x14ac:dyDescent="0.2">
      <c r="A312" s="372"/>
      <c r="B312" s="372"/>
      <c r="C312" s="382"/>
      <c r="D312" s="476"/>
      <c r="E312" s="476"/>
      <c r="F312" s="476"/>
      <c r="G312" s="476"/>
      <c r="H312" s="476"/>
      <c r="I312" s="476"/>
      <c r="J312" s="476"/>
      <c r="K312" s="476"/>
      <c r="L312" s="476"/>
      <c r="M312" s="306"/>
      <c r="N312" s="450"/>
      <c r="O312" s="443"/>
      <c r="P312" s="443"/>
      <c r="Q312" s="60">
        <v>4</v>
      </c>
      <c r="R312" s="67" t="s">
        <v>978</v>
      </c>
      <c r="S312" s="62"/>
      <c r="T312" s="80"/>
      <c r="U312" s="81"/>
      <c r="V312" s="81"/>
      <c r="W312" s="81"/>
      <c r="X312" s="81"/>
      <c r="Y312" s="81"/>
      <c r="Z312" s="81"/>
      <c r="AA312" s="81"/>
      <c r="AB312" s="81"/>
      <c r="AC312" s="81"/>
      <c r="AD312" s="81"/>
      <c r="AE312" s="81"/>
      <c r="AF312" s="58">
        <f>SUMIF(Tabla2[Tarea],'POA Eje 3'!R312,Tabla2[Monto total (RD$)])</f>
        <v>0</v>
      </c>
    </row>
    <row r="313" spans="1:32" ht="63.75" x14ac:dyDescent="0.2">
      <c r="A313" s="372"/>
      <c r="B313" s="372"/>
      <c r="C313" s="382"/>
      <c r="D313" s="476"/>
      <c r="E313" s="476"/>
      <c r="F313" s="476"/>
      <c r="G313" s="476"/>
      <c r="H313" s="476"/>
      <c r="I313" s="476"/>
      <c r="J313" s="476"/>
      <c r="K313" s="476"/>
      <c r="L313" s="476"/>
      <c r="M313" s="307">
        <v>7</v>
      </c>
      <c r="N313" s="450" t="s">
        <v>979</v>
      </c>
      <c r="O313" s="443" t="s">
        <v>745</v>
      </c>
      <c r="P313" s="443" t="s">
        <v>1288</v>
      </c>
      <c r="Q313" s="98">
        <v>1</v>
      </c>
      <c r="R313" s="116" t="s">
        <v>980</v>
      </c>
      <c r="S313" s="117" t="s">
        <v>986</v>
      </c>
      <c r="T313" s="77"/>
      <c r="U313" s="66"/>
      <c r="V313" s="66"/>
      <c r="W313" s="66"/>
      <c r="X313" s="66"/>
      <c r="Y313" s="66"/>
      <c r="Z313" s="66"/>
      <c r="AA313" s="82"/>
      <c r="AB313" s="82"/>
      <c r="AC313" s="66"/>
      <c r="AD313" s="66"/>
      <c r="AE313" s="66"/>
      <c r="AF313" s="58">
        <f>SUMIF(Tabla2[Tarea],'POA Eje 3'!R313,Tabla2[Monto total (RD$)])</f>
        <v>0</v>
      </c>
    </row>
    <row r="314" spans="1:32" ht="51" x14ac:dyDescent="0.2">
      <c r="A314" s="372"/>
      <c r="B314" s="372"/>
      <c r="C314" s="382"/>
      <c r="D314" s="476"/>
      <c r="E314" s="476"/>
      <c r="F314" s="476"/>
      <c r="G314" s="476"/>
      <c r="H314" s="476"/>
      <c r="I314" s="476"/>
      <c r="J314" s="476"/>
      <c r="K314" s="476"/>
      <c r="L314" s="476"/>
      <c r="M314" s="307"/>
      <c r="N314" s="450"/>
      <c r="O314" s="443"/>
      <c r="P314" s="443"/>
      <c r="Q314" s="33">
        <v>2</v>
      </c>
      <c r="R314" s="118" t="s">
        <v>981</v>
      </c>
      <c r="S314" s="33" t="s">
        <v>987</v>
      </c>
      <c r="T314" s="33"/>
      <c r="U314" s="33"/>
      <c r="V314" s="33"/>
      <c r="W314" s="33"/>
      <c r="X314" s="33"/>
      <c r="Y314" s="33"/>
      <c r="Z314" s="33"/>
      <c r="AA314" s="33"/>
      <c r="AB314" s="99"/>
      <c r="AC314" s="99"/>
      <c r="AD314" s="33"/>
      <c r="AE314" s="33"/>
      <c r="AF314" s="58">
        <f>SUMIF(Tabla2[Tarea],'POA Eje 3'!R314,Tabla2[Monto total (RD$)])</f>
        <v>0</v>
      </c>
    </row>
    <row r="315" spans="1:32" ht="25.5" x14ac:dyDescent="0.2">
      <c r="A315" s="320"/>
      <c r="B315" s="320"/>
      <c r="C315" s="382"/>
      <c r="D315" s="476"/>
      <c r="E315" s="476"/>
      <c r="F315" s="476"/>
      <c r="G315" s="476"/>
      <c r="H315" s="476"/>
      <c r="I315" s="476"/>
      <c r="J315" s="476"/>
      <c r="K315" s="476"/>
      <c r="L315" s="476"/>
      <c r="M315" s="307"/>
      <c r="N315" s="450"/>
      <c r="O315" s="443"/>
      <c r="P315" s="443"/>
      <c r="Q315" s="33">
        <v>3</v>
      </c>
      <c r="R315" s="118" t="s">
        <v>982</v>
      </c>
      <c r="S315" s="33" t="s">
        <v>376</v>
      </c>
      <c r="T315" s="33"/>
      <c r="U315" s="33"/>
      <c r="V315" s="33"/>
      <c r="W315" s="33"/>
      <c r="X315" s="33"/>
      <c r="Y315" s="33"/>
      <c r="Z315" s="33"/>
      <c r="AA315" s="33"/>
      <c r="AB315" s="33"/>
      <c r="AC315" s="99"/>
      <c r="AD315" s="33"/>
      <c r="AE315" s="33"/>
      <c r="AF315" s="58">
        <f>SUMIF(Tabla2[Tarea],'POA Eje 3'!R315,Tabla2[Monto total (RD$)])</f>
        <v>0</v>
      </c>
    </row>
    <row r="316" spans="1:32" s="16" customFormat="1" ht="38.25" x14ac:dyDescent="0.2">
      <c r="A316" s="319" t="s">
        <v>564</v>
      </c>
      <c r="B316" s="321" t="s">
        <v>565</v>
      </c>
      <c r="C316" s="321" t="s">
        <v>566</v>
      </c>
      <c r="D316" s="398" t="s">
        <v>567</v>
      </c>
      <c r="E316" s="321" t="s">
        <v>180</v>
      </c>
      <c r="F316" s="487">
        <v>1</v>
      </c>
      <c r="G316" s="321"/>
      <c r="H316" s="487">
        <v>1</v>
      </c>
      <c r="I316" s="321"/>
      <c r="J316" s="321"/>
      <c r="K316" s="321" t="s">
        <v>568</v>
      </c>
      <c r="L316" s="488" t="s">
        <v>788</v>
      </c>
      <c r="M316" s="488">
        <v>1</v>
      </c>
      <c r="N316" s="321" t="s">
        <v>566</v>
      </c>
      <c r="O316" s="321" t="s">
        <v>788</v>
      </c>
      <c r="P316" s="321" t="s">
        <v>1288</v>
      </c>
      <c r="Q316" s="61">
        <v>1</v>
      </c>
      <c r="R316" s="29" t="s">
        <v>1485</v>
      </c>
      <c r="S316" s="19"/>
      <c r="T316" s="106"/>
      <c r="U316" s="106"/>
      <c r="V316" s="106"/>
      <c r="W316" s="106"/>
      <c r="X316" s="106"/>
      <c r="Y316" s="106"/>
      <c r="Z316" s="106"/>
      <c r="AA316" s="106"/>
      <c r="AB316" s="106"/>
      <c r="AC316" s="61"/>
      <c r="AD316" s="61"/>
      <c r="AE316" s="61"/>
      <c r="AF316" s="58">
        <f>SUMIF(Tabla2[Tarea],'POA Eje 3'!R316,Tabla2[Monto total (RD$)])</f>
        <v>0</v>
      </c>
    </row>
    <row r="317" spans="1:32" s="16" customFormat="1" ht="51" x14ac:dyDescent="0.2">
      <c r="A317" s="372"/>
      <c r="B317" s="321"/>
      <c r="C317" s="321"/>
      <c r="D317" s="398"/>
      <c r="E317" s="321"/>
      <c r="F317" s="487"/>
      <c r="G317" s="321"/>
      <c r="H317" s="487"/>
      <c r="I317" s="321"/>
      <c r="J317" s="321"/>
      <c r="K317" s="321"/>
      <c r="L317" s="488"/>
      <c r="M317" s="488"/>
      <c r="N317" s="321"/>
      <c r="O317" s="321"/>
      <c r="P317" s="321"/>
      <c r="Q317" s="61">
        <v>2</v>
      </c>
      <c r="R317" s="29" t="s">
        <v>1494</v>
      </c>
      <c r="S317" s="19" t="s">
        <v>1017</v>
      </c>
      <c r="T317" s="61"/>
      <c r="U317" s="61"/>
      <c r="V317" s="61"/>
      <c r="W317" s="106"/>
      <c r="X317" s="106"/>
      <c r="Y317" s="106"/>
      <c r="Z317" s="106"/>
      <c r="AA317" s="106"/>
      <c r="AB317" s="106"/>
      <c r="AC317" s="106"/>
      <c r="AD317" s="106"/>
      <c r="AE317" s="106"/>
      <c r="AF317" s="58">
        <f>SUMIF(Tabla2[Tarea],'POA Eje 3'!R317,Tabla2[Monto total (RD$)])</f>
        <v>0</v>
      </c>
    </row>
    <row r="318" spans="1:32" s="16" customFormat="1" ht="25.5" x14ac:dyDescent="0.2">
      <c r="A318" s="372"/>
      <c r="B318" s="321"/>
      <c r="C318" s="321"/>
      <c r="D318" s="398"/>
      <c r="E318" s="321"/>
      <c r="F318" s="487"/>
      <c r="G318" s="321"/>
      <c r="H318" s="487"/>
      <c r="I318" s="321"/>
      <c r="J318" s="321"/>
      <c r="K318" s="321"/>
      <c r="L318" s="488"/>
      <c r="M318" s="488"/>
      <c r="N318" s="321"/>
      <c r="O318" s="321"/>
      <c r="P318" s="321"/>
      <c r="Q318" s="61">
        <v>3</v>
      </c>
      <c r="R318" s="118" t="s">
        <v>1486</v>
      </c>
      <c r="S318" s="19" t="s">
        <v>1487</v>
      </c>
      <c r="T318" s="106"/>
      <c r="U318" s="106"/>
      <c r="V318" s="106"/>
      <c r="W318" s="61"/>
      <c r="X318" s="61"/>
      <c r="Y318" s="61"/>
      <c r="Z318" s="61"/>
      <c r="AA318" s="61"/>
      <c r="AB318" s="61"/>
      <c r="AC318" s="61"/>
      <c r="AD318" s="61"/>
      <c r="AE318" s="61"/>
      <c r="AF318" s="58">
        <f>SUMIF(Tabla2[Tarea],'POA Eje 3'!R318,Tabla2[Monto total (RD$)])</f>
        <v>0</v>
      </c>
    </row>
    <row r="319" spans="1:32" s="16" customFormat="1" ht="51" x14ac:dyDescent="0.2">
      <c r="A319" s="372"/>
      <c r="B319" s="321"/>
      <c r="C319" s="321"/>
      <c r="D319" s="398"/>
      <c r="E319" s="321"/>
      <c r="F319" s="487"/>
      <c r="G319" s="321"/>
      <c r="H319" s="487"/>
      <c r="I319" s="321"/>
      <c r="J319" s="321"/>
      <c r="K319" s="321"/>
      <c r="L319" s="488"/>
      <c r="M319" s="488"/>
      <c r="N319" s="321"/>
      <c r="O319" s="321"/>
      <c r="P319" s="321"/>
      <c r="Q319" s="61">
        <v>4</v>
      </c>
      <c r="R319" s="230" t="s">
        <v>1497</v>
      </c>
      <c r="S319" s="19"/>
      <c r="T319" s="61"/>
      <c r="U319" s="61"/>
      <c r="V319" s="61"/>
      <c r="W319" s="106"/>
      <c r="X319" s="106"/>
      <c r="Y319" s="106"/>
      <c r="Z319" s="106"/>
      <c r="AA319" s="106"/>
      <c r="AB319" s="106"/>
      <c r="AC319" s="106"/>
      <c r="AD319" s="106"/>
      <c r="AE319" s="106"/>
      <c r="AF319" s="58">
        <f>SUMIF(Tabla2[Tarea],'POA Eje 3'!R319,Tabla2[Monto total (RD$)])</f>
        <v>25322000</v>
      </c>
    </row>
    <row r="320" spans="1:32" s="16" customFormat="1" ht="25.5" x14ac:dyDescent="0.2">
      <c r="A320" s="372"/>
      <c r="B320" s="321"/>
      <c r="C320" s="321"/>
      <c r="D320" s="398"/>
      <c r="E320" s="321"/>
      <c r="F320" s="487"/>
      <c r="G320" s="321"/>
      <c r="H320" s="487"/>
      <c r="I320" s="321"/>
      <c r="J320" s="321"/>
      <c r="K320" s="321"/>
      <c r="L320" s="488"/>
      <c r="M320" s="488"/>
      <c r="N320" s="321"/>
      <c r="O320" s="321"/>
      <c r="P320" s="321"/>
      <c r="Q320" s="61">
        <v>5</v>
      </c>
      <c r="R320" s="29" t="s">
        <v>569</v>
      </c>
      <c r="S320" s="19"/>
      <c r="T320" s="61"/>
      <c r="U320" s="106"/>
      <c r="V320" s="106"/>
      <c r="W320" s="106"/>
      <c r="X320" s="61"/>
      <c r="Y320" s="61"/>
      <c r="Z320" s="61"/>
      <c r="AA320" s="61"/>
      <c r="AB320" s="61"/>
      <c r="AC320" s="61"/>
      <c r="AD320" s="61"/>
      <c r="AE320" s="61"/>
      <c r="AF320" s="58">
        <f>SUMIF(Tabla2[Tarea],'POA Eje 3'!R320,Tabla2[Monto total (RD$)])</f>
        <v>0</v>
      </c>
    </row>
    <row r="321" spans="1:32" s="16" customFormat="1" ht="25.5" x14ac:dyDescent="0.2">
      <c r="A321" s="372"/>
      <c r="B321" s="321"/>
      <c r="C321" s="321"/>
      <c r="D321" s="398"/>
      <c r="E321" s="321"/>
      <c r="F321" s="487"/>
      <c r="G321" s="321"/>
      <c r="H321" s="487"/>
      <c r="I321" s="321"/>
      <c r="J321" s="321"/>
      <c r="K321" s="321"/>
      <c r="L321" s="488"/>
      <c r="M321" s="488"/>
      <c r="N321" s="321"/>
      <c r="O321" s="321"/>
      <c r="P321" s="321"/>
      <c r="Q321" s="61">
        <v>6</v>
      </c>
      <c r="R321" s="29" t="s">
        <v>1488</v>
      </c>
      <c r="S321" s="19"/>
      <c r="T321" s="61"/>
      <c r="U321" s="106"/>
      <c r="V321" s="106"/>
      <c r="W321" s="106"/>
      <c r="X321" s="61"/>
      <c r="Y321" s="61"/>
      <c r="Z321" s="61"/>
      <c r="AA321" s="61"/>
      <c r="AB321" s="61"/>
      <c r="AC321" s="61"/>
      <c r="AD321" s="61"/>
      <c r="AE321" s="61"/>
      <c r="AF321" s="58">
        <f>SUMIF(Tabla2[Tarea],'POA Eje 3'!R321,Tabla2[Monto total (RD$)])</f>
        <v>0</v>
      </c>
    </row>
    <row r="322" spans="1:32" s="16" customFormat="1" x14ac:dyDescent="0.2">
      <c r="A322" s="372"/>
      <c r="B322" s="321"/>
      <c r="C322" s="321"/>
      <c r="D322" s="398"/>
      <c r="E322" s="321"/>
      <c r="F322" s="487"/>
      <c r="G322" s="321"/>
      <c r="H322" s="487"/>
      <c r="I322" s="321"/>
      <c r="J322" s="321"/>
      <c r="K322" s="321"/>
      <c r="L322" s="488"/>
      <c r="M322" s="488"/>
      <c r="N322" s="321"/>
      <c r="O322" s="321"/>
      <c r="P322" s="321"/>
      <c r="Q322" s="61">
        <v>7</v>
      </c>
      <c r="R322" s="29" t="s">
        <v>1489</v>
      </c>
      <c r="S322" s="19" t="s">
        <v>1490</v>
      </c>
      <c r="T322" s="61"/>
      <c r="U322" s="61"/>
      <c r="V322" s="61"/>
      <c r="W322" s="106"/>
      <c r="X322" s="106"/>
      <c r="Y322" s="106"/>
      <c r="Z322" s="106"/>
      <c r="AA322" s="106"/>
      <c r="AB322" s="106"/>
      <c r="AC322" s="61"/>
      <c r="AD322" s="61"/>
      <c r="AE322" s="61"/>
      <c r="AF322" s="58">
        <f>SUMIF(Tabla2[Tarea],'POA Eje 3'!R322,Tabla2[Monto total (RD$)])</f>
        <v>0</v>
      </c>
    </row>
    <row r="323" spans="1:32" s="16" customFormat="1" ht="25.5" x14ac:dyDescent="0.2">
      <c r="A323" s="372"/>
      <c r="B323" s="321"/>
      <c r="C323" s="321"/>
      <c r="D323" s="398"/>
      <c r="E323" s="321"/>
      <c r="F323" s="487"/>
      <c r="G323" s="321"/>
      <c r="H323" s="487"/>
      <c r="I323" s="321"/>
      <c r="J323" s="321"/>
      <c r="K323" s="321"/>
      <c r="L323" s="488"/>
      <c r="M323" s="488"/>
      <c r="N323" s="321"/>
      <c r="O323" s="321"/>
      <c r="P323" s="321"/>
      <c r="Q323" s="61">
        <v>8</v>
      </c>
      <c r="R323" s="29" t="s">
        <v>570</v>
      </c>
      <c r="S323" s="19" t="s">
        <v>1490</v>
      </c>
      <c r="T323" s="61"/>
      <c r="U323" s="61"/>
      <c r="V323" s="61"/>
      <c r="W323" s="61"/>
      <c r="X323" s="106"/>
      <c r="Y323" s="106"/>
      <c r="Z323" s="106"/>
      <c r="AA323" s="106"/>
      <c r="AB323" s="106"/>
      <c r="AC323" s="106"/>
      <c r="AD323" s="106"/>
      <c r="AE323" s="106"/>
      <c r="AF323" s="58">
        <f>SUMIF(Tabla2[Tarea],'POA Eje 3'!R323,Tabla2[Monto total (RD$)])</f>
        <v>0</v>
      </c>
    </row>
    <row r="324" spans="1:32" s="16" customFormat="1" ht="25.5" x14ac:dyDescent="0.2">
      <c r="A324" s="372"/>
      <c r="B324" s="321"/>
      <c r="C324" s="321" t="s">
        <v>571</v>
      </c>
      <c r="D324" s="398" t="s">
        <v>572</v>
      </c>
      <c r="E324" s="321" t="s">
        <v>180</v>
      </c>
      <c r="F324" s="487">
        <v>0.95</v>
      </c>
      <c r="G324" s="487">
        <v>0.8</v>
      </c>
      <c r="H324" s="487">
        <v>0.85</v>
      </c>
      <c r="I324" s="487">
        <v>0.9</v>
      </c>
      <c r="J324" s="487">
        <v>0.95</v>
      </c>
      <c r="K324" s="321" t="s">
        <v>573</v>
      </c>
      <c r="L324" s="488" t="s">
        <v>788</v>
      </c>
      <c r="M324" s="488">
        <v>1</v>
      </c>
      <c r="N324" s="321" t="s">
        <v>571</v>
      </c>
      <c r="O324" s="321" t="s">
        <v>788</v>
      </c>
      <c r="P324" s="321" t="s">
        <v>1288</v>
      </c>
      <c r="Q324" s="61">
        <v>1</v>
      </c>
      <c r="R324" s="29" t="s">
        <v>574</v>
      </c>
      <c r="S324" s="61"/>
      <c r="T324" s="106"/>
      <c r="U324" s="106"/>
      <c r="V324" s="106"/>
      <c r="W324" s="106"/>
      <c r="X324" s="106"/>
      <c r="Y324" s="106"/>
      <c r="Z324" s="106"/>
      <c r="AA324" s="106"/>
      <c r="AB324" s="106"/>
      <c r="AC324" s="106"/>
      <c r="AD324" s="106"/>
      <c r="AE324" s="106"/>
      <c r="AF324" s="58">
        <f>SUMIF(Tabla2[Tarea],'POA Eje 3'!R324,Tabla2[Monto total (RD$)])</f>
        <v>0</v>
      </c>
    </row>
    <row r="325" spans="1:32" s="16" customFormat="1" ht="25.5" x14ac:dyDescent="0.2">
      <c r="A325" s="372"/>
      <c r="B325" s="321"/>
      <c r="C325" s="321"/>
      <c r="D325" s="398"/>
      <c r="E325" s="321"/>
      <c r="F325" s="487"/>
      <c r="G325" s="487"/>
      <c r="H325" s="487"/>
      <c r="I325" s="487"/>
      <c r="J325" s="487"/>
      <c r="K325" s="321"/>
      <c r="L325" s="488"/>
      <c r="M325" s="488"/>
      <c r="N325" s="321"/>
      <c r="O325" s="321"/>
      <c r="P325" s="321"/>
      <c r="Q325" s="61">
        <v>2</v>
      </c>
      <c r="R325" s="29" t="s">
        <v>575</v>
      </c>
      <c r="S325" s="61" t="s">
        <v>576</v>
      </c>
      <c r="T325" s="106"/>
      <c r="U325" s="106"/>
      <c r="V325" s="106"/>
      <c r="W325" s="106"/>
      <c r="X325" s="61"/>
      <c r="Y325" s="61"/>
      <c r="Z325" s="61"/>
      <c r="AA325" s="61"/>
      <c r="AB325" s="61"/>
      <c r="AC325" s="61"/>
      <c r="AD325" s="61"/>
      <c r="AE325" s="61"/>
      <c r="AF325" s="58">
        <f>SUMIF(Tabla2[Tarea],'POA Eje 3'!R325,Tabla2[Monto total (RD$)])</f>
        <v>0</v>
      </c>
    </row>
    <row r="326" spans="1:32" s="16" customFormat="1" x14ac:dyDescent="0.2">
      <c r="A326" s="372"/>
      <c r="B326" s="321"/>
      <c r="C326" s="321"/>
      <c r="D326" s="398"/>
      <c r="E326" s="321"/>
      <c r="F326" s="487"/>
      <c r="G326" s="487"/>
      <c r="H326" s="487"/>
      <c r="I326" s="487"/>
      <c r="J326" s="487"/>
      <c r="K326" s="321"/>
      <c r="L326" s="488"/>
      <c r="M326" s="488"/>
      <c r="N326" s="321"/>
      <c r="O326" s="321"/>
      <c r="P326" s="321"/>
      <c r="Q326" s="61">
        <v>3</v>
      </c>
      <c r="R326" s="29" t="s">
        <v>577</v>
      </c>
      <c r="S326" s="61"/>
      <c r="T326" s="106"/>
      <c r="U326" s="106"/>
      <c r="V326" s="106"/>
      <c r="W326" s="106"/>
      <c r="X326" s="106"/>
      <c r="Y326" s="106"/>
      <c r="Z326" s="106"/>
      <c r="AA326" s="106"/>
      <c r="AB326" s="106"/>
      <c r="AC326" s="106"/>
      <c r="AD326" s="106"/>
      <c r="AE326" s="106"/>
      <c r="AF326" s="58">
        <f>SUMIF(Tabla2[Tarea],'POA Eje 3'!R326,Tabla2[Monto total (RD$)])</f>
        <v>0</v>
      </c>
    </row>
    <row r="327" spans="1:32" s="16" customFormat="1" x14ac:dyDescent="0.2">
      <c r="A327" s="372"/>
      <c r="B327" s="321"/>
      <c r="C327" s="321"/>
      <c r="D327" s="398"/>
      <c r="E327" s="321"/>
      <c r="F327" s="487"/>
      <c r="G327" s="487"/>
      <c r="H327" s="487"/>
      <c r="I327" s="487"/>
      <c r="J327" s="487"/>
      <c r="K327" s="321"/>
      <c r="L327" s="488"/>
      <c r="M327" s="488"/>
      <c r="N327" s="321"/>
      <c r="O327" s="321"/>
      <c r="P327" s="321"/>
      <c r="Q327" s="61">
        <v>4</v>
      </c>
      <c r="R327" s="29" t="s">
        <v>578</v>
      </c>
      <c r="S327" s="61"/>
      <c r="T327" s="106"/>
      <c r="U327" s="106"/>
      <c r="V327" s="106"/>
      <c r="W327" s="106"/>
      <c r="X327" s="106"/>
      <c r="Y327" s="106"/>
      <c r="Z327" s="106"/>
      <c r="AA327" s="106"/>
      <c r="AB327" s="106"/>
      <c r="AC327" s="106"/>
      <c r="AD327" s="106"/>
      <c r="AE327" s="106"/>
      <c r="AF327" s="58">
        <f>SUMIF(Tabla2[Tarea],'POA Eje 3'!R327,Tabla2[Monto total (RD$)])</f>
        <v>0</v>
      </c>
    </row>
    <row r="328" spans="1:32" s="16" customFormat="1" ht="51" x14ac:dyDescent="0.2">
      <c r="A328" s="372"/>
      <c r="B328" s="321"/>
      <c r="C328" s="321" t="s">
        <v>579</v>
      </c>
      <c r="D328" s="319" t="s">
        <v>580</v>
      </c>
      <c r="E328" s="319" t="s">
        <v>180</v>
      </c>
      <c r="F328" s="319" t="s">
        <v>1362</v>
      </c>
      <c r="G328" s="482">
        <v>1</v>
      </c>
      <c r="H328" s="482">
        <v>1</v>
      </c>
      <c r="I328" s="482">
        <v>1</v>
      </c>
      <c r="J328" s="482">
        <v>1</v>
      </c>
      <c r="K328" s="319" t="s">
        <v>581</v>
      </c>
      <c r="L328" s="319" t="s">
        <v>788</v>
      </c>
      <c r="M328" s="65">
        <v>1</v>
      </c>
      <c r="N328" s="61" t="s">
        <v>1822</v>
      </c>
      <c r="O328" s="19" t="s">
        <v>788</v>
      </c>
      <c r="P328" s="61" t="s">
        <v>1288</v>
      </c>
      <c r="Q328" s="61">
        <v>1</v>
      </c>
      <c r="R328" s="29" t="s">
        <v>1496</v>
      </c>
      <c r="S328" s="61"/>
      <c r="T328" s="12"/>
      <c r="U328" s="12"/>
      <c r="V328" s="12"/>
      <c r="W328" s="231"/>
      <c r="X328" s="231"/>
      <c r="Y328" s="231"/>
      <c r="Z328" s="231"/>
      <c r="AA328" s="231"/>
      <c r="AB328" s="231"/>
      <c r="AC328" s="61"/>
      <c r="AD328" s="61"/>
      <c r="AE328" s="61"/>
      <c r="AF328" s="58">
        <f>SUMIF(Tabla2[Tarea],'POA Eje 3'!R328,Tabla2[Monto total (RD$)])</f>
        <v>16060800</v>
      </c>
    </row>
    <row r="329" spans="1:32" s="16" customFormat="1" ht="25.5" x14ac:dyDescent="0.2">
      <c r="A329" s="372"/>
      <c r="B329" s="321"/>
      <c r="C329" s="321"/>
      <c r="D329" s="372"/>
      <c r="E329" s="372"/>
      <c r="F329" s="372"/>
      <c r="G329" s="483"/>
      <c r="H329" s="483"/>
      <c r="I329" s="483"/>
      <c r="J329" s="483"/>
      <c r="K329" s="372"/>
      <c r="L329" s="372"/>
      <c r="M329" s="319">
        <v>2</v>
      </c>
      <c r="N329" s="321" t="s">
        <v>1823</v>
      </c>
      <c r="O329" s="398" t="s">
        <v>788</v>
      </c>
      <c r="P329" s="319" t="s">
        <v>1288</v>
      </c>
      <c r="Q329" s="61">
        <v>1</v>
      </c>
      <c r="R329" s="29" t="s">
        <v>1491</v>
      </c>
      <c r="S329" s="61"/>
      <c r="T329" s="106"/>
      <c r="U329" s="106"/>
      <c r="V329" s="106"/>
      <c r="W329" s="12"/>
      <c r="X329" s="12"/>
      <c r="Y329" s="12"/>
      <c r="Z329" s="61"/>
      <c r="AA329" s="61"/>
      <c r="AB329" s="61"/>
      <c r="AC329" s="61"/>
      <c r="AD329" s="61"/>
      <c r="AE329" s="61"/>
      <c r="AF329" s="58">
        <f>SUMIF(Tabla2[Tarea],'POA Eje 3'!R329,Tabla2[Monto total (RD$)])</f>
        <v>0</v>
      </c>
    </row>
    <row r="330" spans="1:32" s="16" customFormat="1" ht="25.5" x14ac:dyDescent="0.2">
      <c r="A330" s="372"/>
      <c r="B330" s="321"/>
      <c r="C330" s="321"/>
      <c r="D330" s="320"/>
      <c r="E330" s="320"/>
      <c r="F330" s="320"/>
      <c r="G330" s="484"/>
      <c r="H330" s="484"/>
      <c r="I330" s="484"/>
      <c r="J330" s="484"/>
      <c r="K330" s="320"/>
      <c r="L330" s="320"/>
      <c r="M330" s="372"/>
      <c r="N330" s="321"/>
      <c r="O330" s="398"/>
      <c r="P330" s="372"/>
      <c r="Q330" s="61">
        <v>2</v>
      </c>
      <c r="R330" s="29" t="s">
        <v>582</v>
      </c>
      <c r="S330" s="61"/>
      <c r="T330" s="61"/>
      <c r="U330" s="61"/>
      <c r="V330" s="106"/>
      <c r="W330" s="106"/>
      <c r="X330" s="106"/>
      <c r="Y330" s="12"/>
      <c r="Z330" s="61"/>
      <c r="AA330" s="61"/>
      <c r="AB330" s="61"/>
      <c r="AC330" s="61"/>
      <c r="AD330" s="61"/>
      <c r="AE330" s="61"/>
      <c r="AF330" s="58">
        <f>SUMIF(Tabla2[Tarea],'POA Eje 3'!R330,Tabla2[Monto total (RD$)])</f>
        <v>0</v>
      </c>
    </row>
    <row r="331" spans="1:32" s="16" customFormat="1" x14ac:dyDescent="0.2">
      <c r="A331" s="372"/>
      <c r="B331" s="321"/>
      <c r="C331" s="321"/>
      <c r="D331" s="404" t="s">
        <v>583</v>
      </c>
      <c r="E331" s="404" t="s">
        <v>180</v>
      </c>
      <c r="F331" s="404" t="s">
        <v>1362</v>
      </c>
      <c r="G331" s="414">
        <v>1</v>
      </c>
      <c r="H331" s="414">
        <v>1</v>
      </c>
      <c r="I331" s="414">
        <v>1</v>
      </c>
      <c r="J331" s="414">
        <v>1</v>
      </c>
      <c r="K331" s="404" t="s">
        <v>581</v>
      </c>
      <c r="L331" s="404" t="s">
        <v>788</v>
      </c>
      <c r="M331" s="372"/>
      <c r="N331" s="321"/>
      <c r="O331" s="398"/>
      <c r="P331" s="372"/>
      <c r="Q331" s="33">
        <v>3</v>
      </c>
      <c r="R331" s="29" t="s">
        <v>537</v>
      </c>
      <c r="S331" s="61"/>
      <c r="T331" s="61"/>
      <c r="U331" s="61"/>
      <c r="V331" s="61"/>
      <c r="W331" s="61"/>
      <c r="X331" s="106"/>
      <c r="Y331" s="106"/>
      <c r="Z331" s="106"/>
      <c r="AA331" s="106"/>
      <c r="AB331" s="106"/>
      <c r="AC331" s="106"/>
      <c r="AD331" s="106"/>
      <c r="AE331" s="106"/>
      <c r="AF331" s="58">
        <f>SUMIF(Tabla2[Tarea],'POA Eje 3'!R331,Tabla2[Monto total (RD$)])</f>
        <v>0</v>
      </c>
    </row>
    <row r="332" spans="1:32" s="16" customFormat="1" ht="26.45" customHeight="1" x14ac:dyDescent="0.2">
      <c r="A332" s="372"/>
      <c r="B332" s="321"/>
      <c r="C332" s="321"/>
      <c r="D332" s="405"/>
      <c r="E332" s="405"/>
      <c r="F332" s="405"/>
      <c r="G332" s="415"/>
      <c r="H332" s="415"/>
      <c r="I332" s="415"/>
      <c r="J332" s="415"/>
      <c r="K332" s="405"/>
      <c r="L332" s="405"/>
      <c r="M332" s="372"/>
      <c r="N332" s="321"/>
      <c r="O332" s="398"/>
      <c r="P332" s="372"/>
      <c r="Q332" s="33">
        <v>4</v>
      </c>
      <c r="R332" s="22" t="s">
        <v>584</v>
      </c>
      <c r="S332" s="61"/>
      <c r="T332" s="106"/>
      <c r="U332" s="106"/>
      <c r="V332" s="106"/>
      <c r="W332" s="106"/>
      <c r="X332" s="106"/>
      <c r="Y332" s="106"/>
      <c r="Z332" s="106"/>
      <c r="AA332" s="106"/>
      <c r="AB332" s="106"/>
      <c r="AC332" s="106"/>
      <c r="AD332" s="106"/>
      <c r="AE332" s="106"/>
      <c r="AF332" s="58">
        <f>SUMIF(Tabla2[Tarea],'POA Eje 3'!R332,Tabla2[Monto total (RD$)])</f>
        <v>0</v>
      </c>
    </row>
    <row r="333" spans="1:32" s="16" customFormat="1" x14ac:dyDescent="0.2">
      <c r="A333" s="372"/>
      <c r="B333" s="321"/>
      <c r="C333" s="321"/>
      <c r="D333" s="407"/>
      <c r="E333" s="407"/>
      <c r="F333" s="407"/>
      <c r="G333" s="416"/>
      <c r="H333" s="416"/>
      <c r="I333" s="416"/>
      <c r="J333" s="416"/>
      <c r="K333" s="407"/>
      <c r="L333" s="407"/>
      <c r="M333" s="320"/>
      <c r="N333" s="321"/>
      <c r="O333" s="398"/>
      <c r="P333" s="320"/>
      <c r="Q333" s="33">
        <v>5</v>
      </c>
      <c r="R333" s="22" t="s">
        <v>585</v>
      </c>
      <c r="S333" s="61"/>
      <c r="T333" s="61"/>
      <c r="U333" s="61"/>
      <c r="V333" s="61"/>
      <c r="W333" s="61"/>
      <c r="X333" s="61"/>
      <c r="Y333" s="61"/>
      <c r="Z333" s="61"/>
      <c r="AA333" s="61"/>
      <c r="AB333" s="61"/>
      <c r="AC333" s="106"/>
      <c r="AD333" s="106"/>
      <c r="AE333" s="106"/>
      <c r="AF333" s="58">
        <f>SUMIF(Tabla2[Tarea],'POA Eje 3'!R333,Tabla2[Monto total (RD$)])</f>
        <v>0</v>
      </c>
    </row>
    <row r="334" spans="1:32" s="16" customFormat="1" ht="38.25" x14ac:dyDescent="0.2">
      <c r="A334" s="372"/>
      <c r="B334" s="321"/>
      <c r="C334" s="321" t="s">
        <v>586</v>
      </c>
      <c r="D334" s="10" t="s">
        <v>587</v>
      </c>
      <c r="E334" s="61" t="s">
        <v>180</v>
      </c>
      <c r="F334" s="105">
        <v>1</v>
      </c>
      <c r="G334" s="105">
        <v>1</v>
      </c>
      <c r="H334" s="105">
        <v>1</v>
      </c>
      <c r="I334" s="105">
        <v>1</v>
      </c>
      <c r="J334" s="105">
        <v>1</v>
      </c>
      <c r="K334" s="61" t="s">
        <v>588</v>
      </c>
      <c r="L334" s="65" t="s">
        <v>788</v>
      </c>
      <c r="M334" s="488">
        <v>1</v>
      </c>
      <c r="N334" s="321" t="s">
        <v>586</v>
      </c>
      <c r="O334" s="321" t="s">
        <v>788</v>
      </c>
      <c r="P334" s="321" t="s">
        <v>1288</v>
      </c>
      <c r="Q334" s="61">
        <v>1</v>
      </c>
      <c r="R334" s="29" t="s">
        <v>1495</v>
      </c>
      <c r="S334" s="61"/>
      <c r="T334" s="106"/>
      <c r="U334" s="106"/>
      <c r="V334" s="106"/>
      <c r="W334" s="106"/>
      <c r="X334" s="106"/>
      <c r="Y334" s="106"/>
      <c r="Z334" s="12"/>
      <c r="AA334" s="12"/>
      <c r="AB334" s="12"/>
      <c r="AC334" s="61"/>
      <c r="AD334" s="61"/>
      <c r="AE334" s="61"/>
      <c r="AF334" s="58">
        <f>SUMIF(Tabla2[Tarea],'POA Eje 3'!R334,Tabla2[Monto total (RD$)])</f>
        <v>1614372</v>
      </c>
    </row>
    <row r="335" spans="1:32" s="16" customFormat="1" ht="28.9" customHeight="1" x14ac:dyDescent="0.2">
      <c r="A335" s="372"/>
      <c r="B335" s="321"/>
      <c r="C335" s="321"/>
      <c r="D335" s="568" t="s">
        <v>589</v>
      </c>
      <c r="E335" s="319" t="s">
        <v>180</v>
      </c>
      <c r="F335" s="402">
        <v>1</v>
      </c>
      <c r="G335" s="402">
        <v>1</v>
      </c>
      <c r="H335" s="402">
        <v>1</v>
      </c>
      <c r="I335" s="402">
        <v>1</v>
      </c>
      <c r="J335" s="402">
        <v>1</v>
      </c>
      <c r="K335" s="319" t="s">
        <v>588</v>
      </c>
      <c r="L335" s="319" t="s">
        <v>788</v>
      </c>
      <c r="M335" s="488"/>
      <c r="N335" s="321"/>
      <c r="O335" s="321"/>
      <c r="P335" s="321"/>
      <c r="Q335" s="61">
        <v>2</v>
      </c>
      <c r="R335" s="29" t="s">
        <v>1492</v>
      </c>
      <c r="S335" s="61"/>
      <c r="T335" s="106"/>
      <c r="U335" s="106"/>
      <c r="V335" s="106"/>
      <c r="W335" s="106"/>
      <c r="X335" s="106"/>
      <c r="Y335" s="106"/>
      <c r="Z335" s="106"/>
      <c r="AA335" s="106"/>
      <c r="AB335" s="106"/>
      <c r="AC335" s="61"/>
      <c r="AD335" s="61"/>
      <c r="AE335" s="61"/>
      <c r="AF335" s="58">
        <f>SUMIF(Tabla2[Tarea],'POA Eje 3'!R335,Tabla2[Monto total (RD$)])</f>
        <v>0</v>
      </c>
    </row>
    <row r="336" spans="1:32" s="16" customFormat="1" ht="39.6" customHeight="1" x14ac:dyDescent="0.2">
      <c r="A336" s="372"/>
      <c r="B336" s="321"/>
      <c r="C336" s="321"/>
      <c r="D336" s="569"/>
      <c r="E336" s="406"/>
      <c r="F336" s="417"/>
      <c r="G336" s="417"/>
      <c r="H336" s="417"/>
      <c r="I336" s="417"/>
      <c r="J336" s="417"/>
      <c r="K336" s="406"/>
      <c r="L336" s="406"/>
      <c r="M336" s="488"/>
      <c r="N336" s="321"/>
      <c r="O336" s="321"/>
      <c r="P336" s="321"/>
      <c r="Q336" s="33">
        <v>3</v>
      </c>
      <c r="R336" s="29" t="s">
        <v>1493</v>
      </c>
      <c r="S336" s="33"/>
      <c r="T336" s="99"/>
      <c r="U336" s="99"/>
      <c r="V336" s="99"/>
      <c r="W336" s="99"/>
      <c r="X336" s="99"/>
      <c r="Y336" s="99"/>
      <c r="Z336" s="33"/>
      <c r="AA336" s="33"/>
      <c r="AB336" s="33"/>
      <c r="AC336" s="33"/>
      <c r="AD336" s="33"/>
      <c r="AE336" s="33"/>
      <c r="AF336" s="58">
        <f>SUMIF(Tabla2[Tarea],'POA Eje 3'!R336,Tabla2[Monto total (RD$)])</f>
        <v>0</v>
      </c>
    </row>
    <row r="337" spans="1:32" s="16" customFormat="1" x14ac:dyDescent="0.2">
      <c r="A337" s="372"/>
      <c r="B337" s="375" t="s">
        <v>590</v>
      </c>
      <c r="C337" s="375" t="s">
        <v>591</v>
      </c>
      <c r="D337" s="573" t="s">
        <v>592</v>
      </c>
      <c r="E337" s="409">
        <v>0</v>
      </c>
      <c r="F337" s="409">
        <v>0.7</v>
      </c>
      <c r="G337" s="409">
        <v>0.3</v>
      </c>
      <c r="H337" s="409">
        <v>0.5</v>
      </c>
      <c r="I337" s="409">
        <v>0.6</v>
      </c>
      <c r="J337" s="409">
        <v>0.7</v>
      </c>
      <c r="K337" s="418" t="s">
        <v>593</v>
      </c>
      <c r="L337" s="574" t="s">
        <v>2075</v>
      </c>
      <c r="M337" s="304">
        <v>1</v>
      </c>
      <c r="N337" s="375" t="s">
        <v>591</v>
      </c>
      <c r="O337" s="304" t="s">
        <v>594</v>
      </c>
      <c r="P337" s="304" t="s">
        <v>1288</v>
      </c>
      <c r="Q337" s="60">
        <v>1</v>
      </c>
      <c r="R337" s="6" t="s">
        <v>595</v>
      </c>
      <c r="S337" s="418" t="s">
        <v>596</v>
      </c>
      <c r="T337" s="119"/>
      <c r="U337" s="119"/>
      <c r="V337" s="119"/>
      <c r="W337" s="208"/>
      <c r="X337" s="208"/>
      <c r="Y337" s="208"/>
      <c r="Z337" s="208"/>
      <c r="AA337" s="208"/>
      <c r="AB337" s="208"/>
      <c r="AC337" s="208"/>
      <c r="AD337" s="208"/>
      <c r="AE337" s="208"/>
      <c r="AF337" s="58">
        <f>SUMIF(Tabla2[Tarea],'POA Eje 3'!R337,Tabla2[Monto total (RD$)])</f>
        <v>0</v>
      </c>
    </row>
    <row r="338" spans="1:32" s="16" customFormat="1" ht="25.5" x14ac:dyDescent="0.2">
      <c r="A338" s="372"/>
      <c r="B338" s="376"/>
      <c r="C338" s="376"/>
      <c r="D338" s="423"/>
      <c r="E338" s="410"/>
      <c r="F338" s="410"/>
      <c r="G338" s="410"/>
      <c r="H338" s="410"/>
      <c r="I338" s="410"/>
      <c r="J338" s="410"/>
      <c r="K338" s="410"/>
      <c r="L338" s="449"/>
      <c r="M338" s="305"/>
      <c r="N338" s="376"/>
      <c r="O338" s="305"/>
      <c r="P338" s="305"/>
      <c r="Q338" s="60">
        <v>2</v>
      </c>
      <c r="R338" s="6" t="s">
        <v>597</v>
      </c>
      <c r="S338" s="410"/>
      <c r="T338" s="208"/>
      <c r="U338" s="208"/>
      <c r="V338" s="208"/>
      <c r="W338" s="119"/>
      <c r="X338" s="119"/>
      <c r="Y338" s="119"/>
      <c r="Z338" s="119"/>
      <c r="AA338" s="119"/>
      <c r="AB338" s="119"/>
      <c r="AC338" s="119"/>
      <c r="AD338" s="119"/>
      <c r="AE338" s="119"/>
      <c r="AF338" s="58">
        <f>SUMIF(Tabla2[Tarea],'POA Eje 3'!R338,Tabla2[Monto total (RD$)])</f>
        <v>0</v>
      </c>
    </row>
    <row r="339" spans="1:32" s="16" customFormat="1" x14ac:dyDescent="0.2">
      <c r="A339" s="372"/>
      <c r="B339" s="377"/>
      <c r="C339" s="377"/>
      <c r="D339" s="424"/>
      <c r="E339" s="411"/>
      <c r="F339" s="411"/>
      <c r="G339" s="411"/>
      <c r="H339" s="411"/>
      <c r="I339" s="411"/>
      <c r="J339" s="411"/>
      <c r="K339" s="410"/>
      <c r="L339" s="449"/>
      <c r="M339" s="306"/>
      <c r="N339" s="377"/>
      <c r="O339" s="306"/>
      <c r="P339" s="306"/>
      <c r="Q339" s="60">
        <v>3</v>
      </c>
      <c r="R339" s="6" t="s">
        <v>598</v>
      </c>
      <c r="S339" s="411"/>
      <c r="T339" s="208"/>
      <c r="U339" s="208"/>
      <c r="V339" s="208"/>
      <c r="W339" s="119"/>
      <c r="X339" s="119"/>
      <c r="Y339" s="119"/>
      <c r="Z339" s="119"/>
      <c r="AA339" s="119"/>
      <c r="AB339" s="119"/>
      <c r="AC339" s="119"/>
      <c r="AD339" s="119"/>
      <c r="AE339" s="119"/>
      <c r="AF339" s="58">
        <f>SUMIF(Tabla2[Tarea],'POA Eje 3'!R339,Tabla2[Monto total (RD$)])</f>
        <v>0</v>
      </c>
    </row>
    <row r="340" spans="1:32" ht="26.45" customHeight="1" x14ac:dyDescent="0.2">
      <c r="A340" s="321" t="s">
        <v>599</v>
      </c>
      <c r="B340" s="321" t="s">
        <v>600</v>
      </c>
      <c r="C340" s="570" t="s">
        <v>797</v>
      </c>
      <c r="D340" s="568" t="s">
        <v>601</v>
      </c>
      <c r="E340" s="319">
        <v>136</v>
      </c>
      <c r="F340" s="319">
        <v>500</v>
      </c>
      <c r="G340" s="319">
        <v>50</v>
      </c>
      <c r="H340" s="319">
        <v>100</v>
      </c>
      <c r="I340" s="319">
        <v>150</v>
      </c>
      <c r="J340" s="319">
        <v>200</v>
      </c>
      <c r="K340" s="319" t="s">
        <v>602</v>
      </c>
      <c r="L340" s="319" t="s">
        <v>786</v>
      </c>
      <c r="M340" s="319">
        <v>1</v>
      </c>
      <c r="N340" s="319" t="s">
        <v>1824</v>
      </c>
      <c r="O340" s="319" t="s">
        <v>786</v>
      </c>
      <c r="P340" s="321" t="s">
        <v>1288</v>
      </c>
      <c r="Q340" s="61">
        <v>1</v>
      </c>
      <c r="R340" s="50" t="s">
        <v>603</v>
      </c>
      <c r="S340" s="61" t="s">
        <v>604</v>
      </c>
      <c r="T340" s="61"/>
      <c r="U340" s="106"/>
      <c r="V340" s="106"/>
      <c r="W340" s="106"/>
      <c r="X340" s="106"/>
      <c r="Y340" s="106"/>
      <c r="Z340" s="106"/>
      <c r="AA340" s="106"/>
      <c r="AB340" s="106"/>
      <c r="AC340" s="106"/>
      <c r="AD340" s="106"/>
      <c r="AE340" s="106"/>
      <c r="AF340" s="58">
        <f>SUMIF(Tabla2[Tarea],'POA Eje 3'!R340,Tabla2[Monto total (RD$)])</f>
        <v>0</v>
      </c>
    </row>
    <row r="341" spans="1:32" ht="25.5" x14ac:dyDescent="0.2">
      <c r="A341" s="321"/>
      <c r="B341" s="321"/>
      <c r="C341" s="372"/>
      <c r="D341" s="571"/>
      <c r="E341" s="372"/>
      <c r="F341" s="372"/>
      <c r="G341" s="372"/>
      <c r="H341" s="372"/>
      <c r="I341" s="372"/>
      <c r="J341" s="372"/>
      <c r="K341" s="372"/>
      <c r="L341" s="372"/>
      <c r="M341" s="372"/>
      <c r="N341" s="372"/>
      <c r="O341" s="372"/>
      <c r="P341" s="372"/>
      <c r="Q341" s="61">
        <v>2</v>
      </c>
      <c r="R341" s="50" t="s">
        <v>605</v>
      </c>
      <c r="S341" s="61" t="s">
        <v>604</v>
      </c>
      <c r="T341" s="61"/>
      <c r="U341" s="106"/>
      <c r="V341" s="106"/>
      <c r="W341" s="106"/>
      <c r="X341" s="106"/>
      <c r="Y341" s="106"/>
      <c r="Z341" s="106"/>
      <c r="AA341" s="106"/>
      <c r="AB341" s="106"/>
      <c r="AC341" s="106"/>
      <c r="AD341" s="106"/>
      <c r="AE341" s="106"/>
      <c r="AF341" s="58">
        <f>SUMIF(Tabla2[Tarea],'POA Eje 3'!R341,Tabla2[Monto total (RD$)])</f>
        <v>0</v>
      </c>
    </row>
    <row r="342" spans="1:32" ht="25.5" x14ac:dyDescent="0.2">
      <c r="A342" s="321"/>
      <c r="B342" s="321"/>
      <c r="C342" s="372"/>
      <c r="D342" s="571"/>
      <c r="E342" s="372"/>
      <c r="F342" s="372"/>
      <c r="G342" s="372"/>
      <c r="H342" s="372"/>
      <c r="I342" s="372"/>
      <c r="J342" s="372"/>
      <c r="K342" s="372"/>
      <c r="L342" s="372"/>
      <c r="M342" s="372"/>
      <c r="N342" s="372"/>
      <c r="O342" s="372"/>
      <c r="P342" s="372"/>
      <c r="Q342" s="61">
        <v>3</v>
      </c>
      <c r="R342" s="50" t="s">
        <v>606</v>
      </c>
      <c r="S342" s="61" t="s">
        <v>604</v>
      </c>
      <c r="T342" s="61"/>
      <c r="U342" s="106"/>
      <c r="V342" s="106"/>
      <c r="W342" s="106"/>
      <c r="X342" s="106"/>
      <c r="Y342" s="106"/>
      <c r="Z342" s="106"/>
      <c r="AA342" s="106"/>
      <c r="AB342" s="106"/>
      <c r="AC342" s="106"/>
      <c r="AD342" s="106"/>
      <c r="AE342" s="106"/>
      <c r="AF342" s="58">
        <f>SUMIF(Tabla2[Tarea],'POA Eje 3'!R342,Tabla2[Monto total (RD$)])</f>
        <v>0</v>
      </c>
    </row>
    <row r="343" spans="1:32" ht="25.5" x14ac:dyDescent="0.2">
      <c r="A343" s="321"/>
      <c r="B343" s="321"/>
      <c r="C343" s="372"/>
      <c r="D343" s="571"/>
      <c r="E343" s="372"/>
      <c r="F343" s="372"/>
      <c r="G343" s="372"/>
      <c r="H343" s="372"/>
      <c r="I343" s="372"/>
      <c r="J343" s="372"/>
      <c r="K343" s="372"/>
      <c r="L343" s="372"/>
      <c r="M343" s="372"/>
      <c r="N343" s="372"/>
      <c r="O343" s="372"/>
      <c r="P343" s="372"/>
      <c r="Q343" s="61">
        <v>4</v>
      </c>
      <c r="R343" s="50" t="s">
        <v>607</v>
      </c>
      <c r="S343" s="61" t="s">
        <v>604</v>
      </c>
      <c r="T343" s="61"/>
      <c r="U343" s="106"/>
      <c r="V343" s="106"/>
      <c r="W343" s="106"/>
      <c r="X343" s="106"/>
      <c r="Y343" s="106"/>
      <c r="Z343" s="106"/>
      <c r="AA343" s="106"/>
      <c r="AB343" s="106"/>
      <c r="AC343" s="106"/>
      <c r="AD343" s="106"/>
      <c r="AE343" s="106"/>
      <c r="AF343" s="58">
        <f>SUMIF(Tabla2[Tarea],'POA Eje 3'!R343,Tabla2[Monto total (RD$)])</f>
        <v>0</v>
      </c>
    </row>
    <row r="344" spans="1:32" x14ac:dyDescent="0.2">
      <c r="A344" s="321"/>
      <c r="B344" s="321"/>
      <c r="C344" s="372"/>
      <c r="D344" s="571"/>
      <c r="E344" s="372"/>
      <c r="F344" s="372"/>
      <c r="G344" s="372"/>
      <c r="H344" s="372"/>
      <c r="I344" s="372"/>
      <c r="J344" s="372"/>
      <c r="K344" s="372"/>
      <c r="L344" s="372"/>
      <c r="M344" s="372"/>
      <c r="N344" s="372"/>
      <c r="O344" s="372"/>
      <c r="P344" s="372"/>
      <c r="Q344" s="61">
        <v>5</v>
      </c>
      <c r="R344" s="10" t="s">
        <v>608</v>
      </c>
      <c r="S344" s="61" t="s">
        <v>609</v>
      </c>
      <c r="T344" s="61"/>
      <c r="U344" s="61"/>
      <c r="V344" s="61"/>
      <c r="W344" s="61"/>
      <c r="X344" s="61"/>
      <c r="Y344" s="106"/>
      <c r="Z344" s="61"/>
      <c r="AA344" s="61"/>
      <c r="AB344" s="106"/>
      <c r="AC344" s="61"/>
      <c r="AD344" s="61"/>
      <c r="AE344" s="106"/>
      <c r="AF344" s="58">
        <f>SUMIF(Tabla2[Tarea],'POA Eje 3'!R344,Tabla2[Monto total (RD$)])</f>
        <v>0</v>
      </c>
    </row>
    <row r="345" spans="1:32" ht="25.5" x14ac:dyDescent="0.2">
      <c r="A345" s="321"/>
      <c r="B345" s="321"/>
      <c r="C345" s="320"/>
      <c r="D345" s="572"/>
      <c r="E345" s="320"/>
      <c r="F345" s="320"/>
      <c r="G345" s="320"/>
      <c r="H345" s="320"/>
      <c r="I345" s="320"/>
      <c r="J345" s="320"/>
      <c r="K345" s="320"/>
      <c r="L345" s="320"/>
      <c r="M345" s="320"/>
      <c r="N345" s="320"/>
      <c r="O345" s="320"/>
      <c r="P345" s="320"/>
      <c r="Q345" s="61">
        <v>6</v>
      </c>
      <c r="R345" s="10" t="s">
        <v>610</v>
      </c>
      <c r="S345" s="61" t="s">
        <v>609</v>
      </c>
      <c r="T345" s="61"/>
      <c r="U345" s="61"/>
      <c r="V345" s="61"/>
      <c r="W345" s="61"/>
      <c r="X345" s="61"/>
      <c r="Y345" s="61"/>
      <c r="Z345" s="61"/>
      <c r="AA345" s="61"/>
      <c r="AB345" s="61"/>
      <c r="AC345" s="61"/>
      <c r="AD345" s="61"/>
      <c r="AE345" s="106"/>
      <c r="AF345" s="58">
        <f>SUMIF(Tabla2[Tarea],'POA Eje 3'!R345,Tabla2[Monto total (RD$)])</f>
        <v>0</v>
      </c>
    </row>
    <row r="346" spans="1:32" ht="25.5" x14ac:dyDescent="0.2">
      <c r="A346" s="321"/>
      <c r="B346" s="321"/>
      <c r="C346" s="319" t="s">
        <v>611</v>
      </c>
      <c r="D346" s="568" t="s">
        <v>612</v>
      </c>
      <c r="E346" s="402">
        <v>0.9</v>
      </c>
      <c r="F346" s="402">
        <v>1</v>
      </c>
      <c r="G346" s="402">
        <v>0.05</v>
      </c>
      <c r="H346" s="402">
        <v>0.1</v>
      </c>
      <c r="I346" s="402">
        <v>0.35</v>
      </c>
      <c r="J346" s="402">
        <v>0.5</v>
      </c>
      <c r="K346" s="402" t="s">
        <v>613</v>
      </c>
      <c r="L346" s="404" t="s">
        <v>786</v>
      </c>
      <c r="M346" s="404">
        <v>1</v>
      </c>
      <c r="N346" s="321" t="s">
        <v>787</v>
      </c>
      <c r="O346" s="321" t="s">
        <v>786</v>
      </c>
      <c r="P346" s="321" t="s">
        <v>1288</v>
      </c>
      <c r="Q346" s="61">
        <v>1</v>
      </c>
      <c r="R346" s="29" t="s">
        <v>614</v>
      </c>
      <c r="S346" s="61" t="s">
        <v>615</v>
      </c>
      <c r="T346" s="61"/>
      <c r="U346" s="61"/>
      <c r="V346" s="106"/>
      <c r="W346" s="106"/>
      <c r="X346" s="106"/>
      <c r="Y346" s="106"/>
      <c r="Z346" s="106"/>
      <c r="AA346" s="106"/>
      <c r="AB346" s="106"/>
      <c r="AC346" s="106"/>
      <c r="AD346" s="106"/>
      <c r="AE346" s="106"/>
      <c r="AF346" s="58">
        <f>SUMIF(Tabla2[Tarea],'POA Eje 3'!R346,Tabla2[Monto total (RD$)])</f>
        <v>0</v>
      </c>
    </row>
    <row r="347" spans="1:32" ht="25.5" x14ac:dyDescent="0.2">
      <c r="A347" s="321"/>
      <c r="B347" s="321"/>
      <c r="C347" s="372"/>
      <c r="D347" s="571"/>
      <c r="E347" s="403"/>
      <c r="F347" s="403"/>
      <c r="G347" s="403"/>
      <c r="H347" s="403"/>
      <c r="I347" s="403"/>
      <c r="J347" s="403"/>
      <c r="K347" s="403"/>
      <c r="L347" s="405"/>
      <c r="M347" s="407"/>
      <c r="N347" s="321"/>
      <c r="O347" s="321"/>
      <c r="P347" s="321"/>
      <c r="Q347" s="61">
        <v>2</v>
      </c>
      <c r="R347" s="29" t="s">
        <v>616</v>
      </c>
      <c r="S347" s="61" t="s">
        <v>604</v>
      </c>
      <c r="T347" s="61"/>
      <c r="U347" s="61"/>
      <c r="V347" s="106"/>
      <c r="W347" s="106"/>
      <c r="X347" s="106"/>
      <c r="Y347" s="106"/>
      <c r="Z347" s="106"/>
      <c r="AA347" s="106"/>
      <c r="AB347" s="106"/>
      <c r="AC347" s="106"/>
      <c r="AD347" s="106"/>
      <c r="AE347" s="106"/>
      <c r="AF347" s="58">
        <f>SUMIF(Tabla2[Tarea],'POA Eje 3'!R347,Tabla2[Monto total (RD$)])</f>
        <v>0</v>
      </c>
    </row>
    <row r="348" spans="1:32" ht="51" x14ac:dyDescent="0.2">
      <c r="A348" s="321"/>
      <c r="B348" s="321"/>
      <c r="C348" s="372"/>
      <c r="D348" s="571"/>
      <c r="E348" s="403"/>
      <c r="F348" s="403"/>
      <c r="G348" s="403"/>
      <c r="H348" s="403"/>
      <c r="I348" s="403"/>
      <c r="J348" s="403"/>
      <c r="K348" s="403"/>
      <c r="L348" s="405"/>
      <c r="M348" s="65">
        <v>2</v>
      </c>
      <c r="N348" s="12" t="s">
        <v>618</v>
      </c>
      <c r="O348" s="50" t="s">
        <v>786</v>
      </c>
      <c r="P348" s="50" t="s">
        <v>1288</v>
      </c>
      <c r="Q348" s="61">
        <v>1</v>
      </c>
      <c r="R348" s="30" t="s">
        <v>618</v>
      </c>
      <c r="S348" s="61" t="s">
        <v>619</v>
      </c>
      <c r="T348" s="61"/>
      <c r="U348" s="61"/>
      <c r="V348" s="61"/>
      <c r="W348" s="61"/>
      <c r="X348" s="61"/>
      <c r="Y348" s="106"/>
      <c r="Z348" s="61"/>
      <c r="AA348" s="61"/>
      <c r="AB348" s="61"/>
      <c r="AC348" s="61"/>
      <c r="AD348" s="61"/>
      <c r="AE348" s="61"/>
      <c r="AF348" s="58">
        <f>SUMIF(Tabla2[Tarea],'POA Eje 3'!R348,Tabla2[Monto total (RD$)])</f>
        <v>0</v>
      </c>
    </row>
    <row r="349" spans="1:32" ht="51" x14ac:dyDescent="0.2">
      <c r="A349" s="321"/>
      <c r="B349" s="321"/>
      <c r="C349" s="372"/>
      <c r="D349" s="571"/>
      <c r="E349" s="403"/>
      <c r="F349" s="403"/>
      <c r="G349" s="403"/>
      <c r="H349" s="403"/>
      <c r="I349" s="403"/>
      <c r="J349" s="403"/>
      <c r="K349" s="403"/>
      <c r="L349" s="405"/>
      <c r="M349" s="65">
        <v>3</v>
      </c>
      <c r="N349" s="33" t="s">
        <v>620</v>
      </c>
      <c r="O349" s="131" t="s">
        <v>786</v>
      </c>
      <c r="P349" s="131" t="s">
        <v>1288</v>
      </c>
      <c r="Q349" s="61">
        <v>1</v>
      </c>
      <c r="R349" s="131" t="s">
        <v>620</v>
      </c>
      <c r="S349" s="61" t="s">
        <v>609</v>
      </c>
      <c r="T349" s="61"/>
      <c r="U349" s="61"/>
      <c r="V349" s="61"/>
      <c r="W349" s="61"/>
      <c r="X349" s="61"/>
      <c r="Z349" s="106"/>
      <c r="AA349" s="61"/>
      <c r="AB349" s="61"/>
      <c r="AC349" s="61"/>
      <c r="AD349" s="61"/>
      <c r="AE349" s="61"/>
      <c r="AF349" s="58">
        <f>SUMIF(Tabla2[Tarea],'POA Eje 3'!R349,Tabla2[Monto total (RD$)])</f>
        <v>0</v>
      </c>
    </row>
    <row r="350" spans="1:32" ht="51" x14ac:dyDescent="0.2">
      <c r="A350" s="321"/>
      <c r="B350" s="321"/>
      <c r="C350" s="372"/>
      <c r="D350" s="571"/>
      <c r="E350" s="403"/>
      <c r="F350" s="403"/>
      <c r="G350" s="403"/>
      <c r="H350" s="403"/>
      <c r="I350" s="403"/>
      <c r="J350" s="403"/>
      <c r="K350" s="403"/>
      <c r="L350" s="405"/>
      <c r="M350" s="65">
        <v>4</v>
      </c>
      <c r="N350" s="61" t="s">
        <v>621</v>
      </c>
      <c r="O350" s="61" t="s">
        <v>609</v>
      </c>
      <c r="P350" s="131" t="s">
        <v>1288</v>
      </c>
      <c r="Q350" s="33">
        <v>1</v>
      </c>
      <c r="R350" s="10" t="s">
        <v>621</v>
      </c>
      <c r="S350" s="33"/>
      <c r="T350" s="61"/>
      <c r="U350" s="61"/>
      <c r="V350" s="61"/>
      <c r="W350" s="61"/>
      <c r="X350" s="61"/>
      <c r="Y350" s="106"/>
      <c r="Z350" s="61"/>
      <c r="AA350" s="61"/>
      <c r="AC350" s="61"/>
      <c r="AD350" s="61"/>
      <c r="AE350" s="106"/>
      <c r="AF350" s="58">
        <f>SUMIF(Tabla2[Tarea],'POA Eje 3'!R350,Tabla2[Monto total (RD$)])</f>
        <v>0</v>
      </c>
    </row>
    <row r="351" spans="1:32" ht="13.15" customHeight="1" x14ac:dyDescent="0.2">
      <c r="A351" s="321"/>
      <c r="B351" s="321"/>
      <c r="C351" s="372"/>
      <c r="D351" s="571"/>
      <c r="E351" s="403"/>
      <c r="F351" s="403"/>
      <c r="G351" s="403"/>
      <c r="H351" s="403"/>
      <c r="I351" s="403"/>
      <c r="J351" s="403"/>
      <c r="K351" s="403"/>
      <c r="L351" s="405"/>
      <c r="M351" s="404">
        <v>5</v>
      </c>
      <c r="N351" s="321" t="s">
        <v>622</v>
      </c>
      <c r="O351" s="321" t="s">
        <v>786</v>
      </c>
      <c r="P351" s="321" t="s">
        <v>1288</v>
      </c>
      <c r="Q351" s="61">
        <v>1</v>
      </c>
      <c r="R351" s="10" t="s">
        <v>621</v>
      </c>
      <c r="S351" s="61" t="s">
        <v>609</v>
      </c>
      <c r="T351" s="61"/>
      <c r="U351" s="61"/>
      <c r="V351" s="61"/>
      <c r="W351" s="106"/>
      <c r="X351" s="61"/>
      <c r="Y351" s="106"/>
      <c r="Z351" s="61"/>
      <c r="AA351" s="61"/>
      <c r="AB351" s="106"/>
      <c r="AC351" s="199"/>
      <c r="AD351" s="61"/>
      <c r="AE351" s="61"/>
      <c r="AF351" s="58">
        <f>SUMIF(Tabla2[Tarea],'POA Eje 3'!R351,Tabla2[Monto total (RD$)])</f>
        <v>0</v>
      </c>
    </row>
    <row r="352" spans="1:32" ht="25.5" x14ac:dyDescent="0.2">
      <c r="A352" s="321"/>
      <c r="B352" s="321"/>
      <c r="C352" s="372"/>
      <c r="D352" s="571"/>
      <c r="E352" s="403"/>
      <c r="F352" s="403"/>
      <c r="G352" s="403"/>
      <c r="H352" s="403"/>
      <c r="I352" s="403"/>
      <c r="J352" s="403"/>
      <c r="K352" s="403"/>
      <c r="L352" s="405"/>
      <c r="M352" s="407"/>
      <c r="N352" s="321"/>
      <c r="O352" s="321"/>
      <c r="P352" s="321"/>
      <c r="Q352" s="61">
        <v>2</v>
      </c>
      <c r="R352" s="10" t="s">
        <v>622</v>
      </c>
      <c r="S352" s="61" t="s">
        <v>609</v>
      </c>
      <c r="T352" s="61"/>
      <c r="U352" s="61"/>
      <c r="V352" s="61"/>
      <c r="W352" s="61"/>
      <c r="X352" s="61"/>
      <c r="Y352" s="61"/>
      <c r="Z352" s="61"/>
      <c r="AA352" s="61"/>
      <c r="AB352" s="99"/>
      <c r="AD352" s="61"/>
      <c r="AE352" s="61"/>
      <c r="AF352" s="58">
        <f>SUMIF(Tabla2[Tarea],'POA Eje 3'!R352,Tabla2[Monto total (RD$)])</f>
        <v>0</v>
      </c>
    </row>
    <row r="353" spans="1:32" ht="51" x14ac:dyDescent="0.2">
      <c r="A353" s="321"/>
      <c r="B353" s="321"/>
      <c r="C353" s="372"/>
      <c r="D353" s="571"/>
      <c r="E353" s="403"/>
      <c r="F353" s="403"/>
      <c r="G353" s="403"/>
      <c r="H353" s="403"/>
      <c r="I353" s="403"/>
      <c r="J353" s="403"/>
      <c r="K353" s="403"/>
      <c r="L353" s="405"/>
      <c r="M353" s="65">
        <v>6</v>
      </c>
      <c r="N353" s="61" t="s">
        <v>623</v>
      </c>
      <c r="O353" s="10" t="s">
        <v>786</v>
      </c>
      <c r="P353" s="10" t="s">
        <v>1288</v>
      </c>
      <c r="Q353" s="61">
        <v>1</v>
      </c>
      <c r="R353" s="29" t="s">
        <v>623</v>
      </c>
      <c r="S353" s="61" t="s">
        <v>617</v>
      </c>
      <c r="T353" s="61"/>
      <c r="U353" s="61"/>
      <c r="V353" s="61"/>
      <c r="W353" s="61"/>
      <c r="X353" s="61"/>
      <c r="Y353" s="61"/>
      <c r="Z353" s="61"/>
      <c r="AA353" s="61"/>
      <c r="AB353" s="106"/>
      <c r="AC353" s="61"/>
      <c r="AD353" s="61"/>
      <c r="AF353" s="58">
        <f>SUMIF(Tabla2[Tarea],'POA Eje 3'!R353,Tabla2[Monto total (RD$)])</f>
        <v>0</v>
      </c>
    </row>
    <row r="354" spans="1:32" ht="63.75" x14ac:dyDescent="0.2">
      <c r="A354" s="321"/>
      <c r="B354" s="321"/>
      <c r="C354" s="372"/>
      <c r="D354" s="571"/>
      <c r="E354" s="403"/>
      <c r="F354" s="403"/>
      <c r="G354" s="403"/>
      <c r="H354" s="403"/>
      <c r="I354" s="403"/>
      <c r="J354" s="403"/>
      <c r="K354" s="403"/>
      <c r="L354" s="405"/>
      <c r="M354" s="65">
        <v>7</v>
      </c>
      <c r="N354" s="61" t="s">
        <v>1499</v>
      </c>
      <c r="O354" s="10" t="s">
        <v>786</v>
      </c>
      <c r="P354" s="10" t="s">
        <v>1288</v>
      </c>
      <c r="Q354" s="61">
        <v>1</v>
      </c>
      <c r="R354" s="29" t="s">
        <v>1499</v>
      </c>
      <c r="S354" s="61" t="s">
        <v>609</v>
      </c>
      <c r="T354" s="61"/>
      <c r="U354" s="61"/>
      <c r="V354" s="61"/>
      <c r="W354" s="61"/>
      <c r="X354" s="61"/>
      <c r="Y354" s="61"/>
      <c r="Z354" s="61"/>
      <c r="AA354" s="61"/>
      <c r="AB354" s="61"/>
      <c r="AC354" s="106"/>
      <c r="AD354" s="61"/>
      <c r="AF354" s="58">
        <f>SUMIF(Tabla2[Tarea],'POA Eje 3'!R354,Tabla2[Monto total (RD$)])</f>
        <v>0</v>
      </c>
    </row>
    <row r="355" spans="1:32" ht="13.15" customHeight="1" x14ac:dyDescent="0.2">
      <c r="A355" s="321"/>
      <c r="B355" s="321"/>
      <c r="C355" s="309" t="s">
        <v>624</v>
      </c>
      <c r="D355" s="588" t="s">
        <v>625</v>
      </c>
      <c r="E355" s="402">
        <v>0</v>
      </c>
      <c r="F355" s="402">
        <v>1</v>
      </c>
      <c r="G355" s="402">
        <v>0.05</v>
      </c>
      <c r="H355" s="402">
        <v>0.1</v>
      </c>
      <c r="I355" s="402">
        <v>0.35</v>
      </c>
      <c r="J355" s="402">
        <v>0.5</v>
      </c>
      <c r="K355" s="309" t="s">
        <v>626</v>
      </c>
      <c r="L355" s="404" t="s">
        <v>785</v>
      </c>
      <c r="M355" s="404">
        <v>1</v>
      </c>
      <c r="N355" s="308" t="s">
        <v>1825</v>
      </c>
      <c r="O355" s="321" t="s">
        <v>785</v>
      </c>
      <c r="P355" s="308" t="s">
        <v>1288</v>
      </c>
      <c r="Q355" s="61">
        <v>1</v>
      </c>
      <c r="R355" s="10" t="s">
        <v>627</v>
      </c>
      <c r="S355" s="61" t="s">
        <v>609</v>
      </c>
      <c r="T355" s="61"/>
      <c r="U355" s="61"/>
      <c r="V355" s="61"/>
      <c r="W355" s="106"/>
      <c r="X355" s="61"/>
      <c r="Y355" s="61"/>
      <c r="Z355" s="61"/>
      <c r="AA355" s="61"/>
      <c r="AB355" s="61"/>
      <c r="AC355" s="61"/>
      <c r="AD355" s="61"/>
      <c r="AE355" s="61"/>
      <c r="AF355" s="58">
        <f>SUMIF(Tabla2[Tarea],'POA Eje 3'!R355,Tabla2[Monto total (RD$)])</f>
        <v>0</v>
      </c>
    </row>
    <row r="356" spans="1:32" ht="42.6" customHeight="1" x14ac:dyDescent="0.2">
      <c r="A356" s="321"/>
      <c r="B356" s="321"/>
      <c r="C356" s="310"/>
      <c r="D356" s="589"/>
      <c r="E356" s="403"/>
      <c r="F356" s="403"/>
      <c r="G356" s="403"/>
      <c r="H356" s="403"/>
      <c r="I356" s="403"/>
      <c r="J356" s="403"/>
      <c r="K356" s="310"/>
      <c r="L356" s="405"/>
      <c r="M356" s="405"/>
      <c r="N356" s="308"/>
      <c r="O356" s="321"/>
      <c r="P356" s="308"/>
      <c r="Q356" s="61">
        <v>2</v>
      </c>
      <c r="R356" s="10" t="s">
        <v>628</v>
      </c>
      <c r="S356" s="61" t="s">
        <v>609</v>
      </c>
      <c r="T356" s="61"/>
      <c r="U356" s="61"/>
      <c r="V356" s="61"/>
      <c r="W356" s="61"/>
      <c r="X356" s="61"/>
      <c r="Y356" s="61"/>
      <c r="Z356" s="106"/>
      <c r="AA356" s="106"/>
      <c r="AB356" s="106"/>
      <c r="AC356" s="106"/>
      <c r="AD356" s="106"/>
      <c r="AE356" s="106"/>
      <c r="AF356" s="58">
        <f>SUMIF(Tabla2[Tarea],'POA Eje 3'!R356,Tabla2[Monto total (RD$)])</f>
        <v>0</v>
      </c>
    </row>
    <row r="357" spans="1:32" ht="25.5" x14ac:dyDescent="0.2">
      <c r="A357" s="321"/>
      <c r="B357" s="321"/>
      <c r="C357" s="310"/>
      <c r="D357" s="589"/>
      <c r="E357" s="403"/>
      <c r="F357" s="403"/>
      <c r="G357" s="403"/>
      <c r="H357" s="403"/>
      <c r="I357" s="403"/>
      <c r="J357" s="403"/>
      <c r="K357" s="310"/>
      <c r="L357" s="405"/>
      <c r="M357" s="405"/>
      <c r="N357" s="308"/>
      <c r="O357" s="321"/>
      <c r="P357" s="308"/>
      <c r="Q357" s="61">
        <v>3</v>
      </c>
      <c r="R357" s="10" t="s">
        <v>629</v>
      </c>
      <c r="S357" s="61" t="s">
        <v>609</v>
      </c>
      <c r="T357" s="61"/>
      <c r="U357" s="61"/>
      <c r="V357" s="61"/>
      <c r="W357" s="106"/>
      <c r="X357" s="61"/>
      <c r="Y357" s="61"/>
      <c r="Z357" s="61"/>
      <c r="AA357" s="61"/>
      <c r="AB357" s="61"/>
      <c r="AC357" s="61"/>
      <c r="AD357" s="61"/>
      <c r="AE357" s="61"/>
      <c r="AF357" s="58">
        <f>SUMIF(Tabla2[Tarea],'POA Eje 3'!R357,Tabla2[Monto total (RD$)])</f>
        <v>0</v>
      </c>
    </row>
    <row r="358" spans="1:32" ht="25.5" x14ac:dyDescent="0.2">
      <c r="A358" s="321"/>
      <c r="B358" s="321"/>
      <c r="C358" s="310"/>
      <c r="D358" s="589"/>
      <c r="E358" s="403"/>
      <c r="F358" s="403"/>
      <c r="G358" s="403"/>
      <c r="H358" s="403"/>
      <c r="I358" s="403"/>
      <c r="J358" s="403"/>
      <c r="K358" s="310"/>
      <c r="L358" s="405"/>
      <c r="M358" s="405"/>
      <c r="N358" s="308"/>
      <c r="O358" s="321"/>
      <c r="P358" s="308"/>
      <c r="Q358" s="61">
        <v>4</v>
      </c>
      <c r="R358" s="10" t="s">
        <v>630</v>
      </c>
      <c r="S358" s="61" t="s">
        <v>609</v>
      </c>
      <c r="T358" s="61"/>
      <c r="U358" s="61"/>
      <c r="V358" s="61"/>
      <c r="W358" s="61"/>
      <c r="X358" s="106"/>
      <c r="Y358" s="61"/>
      <c r="Z358" s="61"/>
      <c r="AA358" s="61"/>
      <c r="AB358" s="61"/>
      <c r="AC358" s="61"/>
      <c r="AD358" s="61"/>
      <c r="AE358" s="61"/>
      <c r="AF358" s="58">
        <f>SUMIF(Tabla2[Tarea],'POA Eje 3'!R358,Tabla2[Monto total (RD$)])</f>
        <v>5000000</v>
      </c>
    </row>
    <row r="359" spans="1:32" ht="25.5" x14ac:dyDescent="0.2">
      <c r="A359" s="321"/>
      <c r="B359" s="321"/>
      <c r="C359" s="310"/>
      <c r="D359" s="589"/>
      <c r="E359" s="403"/>
      <c r="F359" s="403"/>
      <c r="G359" s="403"/>
      <c r="H359" s="403"/>
      <c r="I359" s="403"/>
      <c r="J359" s="403"/>
      <c r="K359" s="310"/>
      <c r="L359" s="405"/>
      <c r="M359" s="405"/>
      <c r="N359" s="308"/>
      <c r="O359" s="321"/>
      <c r="P359" s="308"/>
      <c r="Q359" s="61">
        <v>5</v>
      </c>
      <c r="R359" s="39" t="s">
        <v>1340</v>
      </c>
      <c r="S359" s="61" t="s">
        <v>609</v>
      </c>
      <c r="T359" s="61"/>
      <c r="U359" s="61"/>
      <c r="V359" s="61"/>
      <c r="W359" s="106"/>
      <c r="X359" s="61"/>
      <c r="Y359" s="61"/>
      <c r="Z359" s="61"/>
      <c r="AA359" s="61"/>
      <c r="AB359" s="61"/>
      <c r="AC359" s="61"/>
      <c r="AD359" s="61"/>
      <c r="AE359" s="106"/>
      <c r="AF359" s="58">
        <f>SUMIF(Tabla2[Tarea],'POA Eje 3'!R359,Tabla2[Monto total (RD$)])</f>
        <v>0</v>
      </c>
    </row>
    <row r="360" spans="1:32" x14ac:dyDescent="0.2">
      <c r="A360" s="321"/>
      <c r="B360" s="321"/>
      <c r="C360" s="310"/>
      <c r="D360" s="589"/>
      <c r="E360" s="403"/>
      <c r="F360" s="403"/>
      <c r="G360" s="403"/>
      <c r="H360" s="403"/>
      <c r="I360" s="403"/>
      <c r="J360" s="403"/>
      <c r="K360" s="310"/>
      <c r="L360" s="405"/>
      <c r="M360" s="405"/>
      <c r="N360" s="308"/>
      <c r="O360" s="321"/>
      <c r="P360" s="308"/>
      <c r="Q360" s="61">
        <v>6</v>
      </c>
      <c r="R360" s="39" t="s">
        <v>1500</v>
      </c>
      <c r="S360" s="61" t="s">
        <v>609</v>
      </c>
      <c r="T360" s="61"/>
      <c r="U360" s="61"/>
      <c r="V360" s="61"/>
      <c r="W360" s="61"/>
      <c r="X360" s="61"/>
      <c r="Y360" s="106"/>
      <c r="Z360" s="61"/>
      <c r="AA360" s="61"/>
      <c r="AB360" s="106"/>
      <c r="AC360" s="61"/>
      <c r="AD360" s="61"/>
      <c r="AE360" s="106"/>
      <c r="AF360" s="58">
        <f>SUMIF(Tabla2[Tarea],'POA Eje 3'!R360,Tabla2[Monto total (RD$)])</f>
        <v>0</v>
      </c>
    </row>
    <row r="361" spans="1:32" x14ac:dyDescent="0.2">
      <c r="A361" s="321"/>
      <c r="B361" s="321"/>
      <c r="C361" s="310"/>
      <c r="D361" s="589"/>
      <c r="E361" s="403"/>
      <c r="F361" s="403"/>
      <c r="G361" s="403"/>
      <c r="H361" s="403"/>
      <c r="I361" s="403"/>
      <c r="J361" s="403"/>
      <c r="K361" s="310"/>
      <c r="L361" s="405"/>
      <c r="M361" s="405"/>
      <c r="N361" s="308"/>
      <c r="O361" s="321"/>
      <c r="P361" s="308"/>
      <c r="Q361" s="61">
        <v>7</v>
      </c>
      <c r="R361" s="39" t="s">
        <v>631</v>
      </c>
      <c r="S361" s="61" t="s">
        <v>609</v>
      </c>
      <c r="T361" s="61"/>
      <c r="U361" s="61"/>
      <c r="V361" s="61"/>
      <c r="W361" s="106"/>
      <c r="X361" s="106"/>
      <c r="Y361" s="106"/>
      <c r="Z361" s="106"/>
      <c r="AA361" s="106"/>
      <c r="AB361" s="106"/>
      <c r="AC361" s="106"/>
      <c r="AD361" s="106"/>
      <c r="AE361" s="106"/>
      <c r="AF361" s="58">
        <f>SUMIF(Tabla2[Tarea],'POA Eje 3'!R361,Tabla2[Monto total (RD$)])</f>
        <v>0</v>
      </c>
    </row>
    <row r="362" spans="1:32" x14ac:dyDescent="0.2">
      <c r="A362" s="321"/>
      <c r="B362" s="321"/>
      <c r="C362" s="310"/>
      <c r="D362" s="589"/>
      <c r="E362" s="403"/>
      <c r="F362" s="403"/>
      <c r="G362" s="403"/>
      <c r="H362" s="403"/>
      <c r="I362" s="403"/>
      <c r="J362" s="403"/>
      <c r="K362" s="310"/>
      <c r="L362" s="405"/>
      <c r="M362" s="405"/>
      <c r="N362" s="308"/>
      <c r="O362" s="321"/>
      <c r="P362" s="308"/>
      <c r="Q362" s="61">
        <v>8</v>
      </c>
      <c r="R362" s="39" t="s">
        <v>632</v>
      </c>
      <c r="S362" s="61" t="s">
        <v>609</v>
      </c>
      <c r="T362" s="61"/>
      <c r="U362" s="61"/>
      <c r="V362" s="61"/>
      <c r="W362" s="61"/>
      <c r="X362" s="106"/>
      <c r="Y362" s="61"/>
      <c r="Z362" s="61"/>
      <c r="AA362" s="61"/>
      <c r="AB362" s="61"/>
      <c r="AC362" s="61"/>
      <c r="AD362" s="61"/>
      <c r="AE362" s="61"/>
      <c r="AF362" s="58">
        <f>SUMIF(Tabla2[Tarea],'POA Eje 3'!R362,Tabla2[Monto total (RD$)])</f>
        <v>0</v>
      </c>
    </row>
    <row r="363" spans="1:32" ht="25.5" x14ac:dyDescent="0.2">
      <c r="A363" s="321"/>
      <c r="B363" s="321"/>
      <c r="C363" s="311"/>
      <c r="D363" s="590"/>
      <c r="E363" s="408"/>
      <c r="F363" s="408"/>
      <c r="G363" s="408"/>
      <c r="H363" s="408"/>
      <c r="I363" s="408"/>
      <c r="J363" s="408"/>
      <c r="K363" s="311"/>
      <c r="L363" s="407"/>
      <c r="M363" s="407"/>
      <c r="N363" s="308"/>
      <c r="O363" s="321"/>
      <c r="P363" s="308"/>
      <c r="Q363" s="61">
        <v>9</v>
      </c>
      <c r="R363" s="131" t="s">
        <v>633</v>
      </c>
      <c r="S363" s="61" t="s">
        <v>609</v>
      </c>
      <c r="T363" s="33"/>
      <c r="U363" s="33"/>
      <c r="V363" s="33"/>
      <c r="W363" s="33"/>
      <c r="X363" s="33"/>
      <c r="Y363" s="33"/>
      <c r="Z363" s="33"/>
      <c r="AA363" s="33"/>
      <c r="AB363" s="106"/>
      <c r="AC363" s="33"/>
      <c r="AD363" s="33"/>
      <c r="AE363" s="33"/>
      <c r="AF363" s="58">
        <f>SUMIF(Tabla2[Tarea],'POA Eje 3'!R363,Tabla2[Monto total (RD$)])</f>
        <v>0</v>
      </c>
    </row>
    <row r="364" spans="1:32" ht="51" x14ac:dyDescent="0.2">
      <c r="A364" s="321"/>
      <c r="B364" s="321"/>
      <c r="C364" s="308" t="s">
        <v>634</v>
      </c>
      <c r="D364" s="397" t="s">
        <v>635</v>
      </c>
      <c r="E364" s="321">
        <v>0</v>
      </c>
      <c r="F364" s="581">
        <v>30000</v>
      </c>
      <c r="G364" s="321">
        <v>7500</v>
      </c>
      <c r="H364" s="321">
        <v>7500</v>
      </c>
      <c r="I364" s="321">
        <v>11250</v>
      </c>
      <c r="J364" s="321">
        <v>3750</v>
      </c>
      <c r="K364" s="308" t="s">
        <v>636</v>
      </c>
      <c r="L364" s="489" t="s">
        <v>784</v>
      </c>
      <c r="M364" s="23">
        <v>1</v>
      </c>
      <c r="N364" s="33" t="s">
        <v>1826</v>
      </c>
      <c r="O364" s="33" t="s">
        <v>784</v>
      </c>
      <c r="P364" s="33" t="s">
        <v>1288</v>
      </c>
      <c r="Q364" s="33">
        <v>1</v>
      </c>
      <c r="R364" s="22" t="s">
        <v>1341</v>
      </c>
      <c r="S364" s="61" t="s">
        <v>733</v>
      </c>
      <c r="T364" s="106"/>
      <c r="U364" s="106"/>
      <c r="V364" s="106"/>
      <c r="W364" s="106"/>
      <c r="X364" s="106"/>
      <c r="Y364" s="106"/>
      <c r="Z364" s="61"/>
      <c r="AA364" s="106"/>
      <c r="AB364" s="106"/>
      <c r="AC364" s="106"/>
      <c r="AD364" s="106"/>
      <c r="AE364" s="61"/>
      <c r="AF364" s="58">
        <f>SUMIF(Tabla2[Tarea],'POA Eje 3'!R364,Tabla2[Monto total (RD$)])</f>
        <v>0</v>
      </c>
    </row>
    <row r="365" spans="1:32" ht="51" x14ac:dyDescent="0.2">
      <c r="A365" s="321"/>
      <c r="B365" s="321"/>
      <c r="C365" s="308"/>
      <c r="D365" s="397"/>
      <c r="E365" s="321"/>
      <c r="F365" s="321"/>
      <c r="G365" s="321"/>
      <c r="H365" s="321"/>
      <c r="I365" s="321"/>
      <c r="J365" s="321"/>
      <c r="K365" s="308"/>
      <c r="L365" s="489"/>
      <c r="M365" s="23">
        <v>2</v>
      </c>
      <c r="N365" s="33" t="s">
        <v>1827</v>
      </c>
      <c r="O365" s="33" t="s">
        <v>784</v>
      </c>
      <c r="P365" s="33" t="s">
        <v>1288</v>
      </c>
      <c r="Q365" s="33">
        <v>1</v>
      </c>
      <c r="R365" s="22" t="s">
        <v>781</v>
      </c>
      <c r="S365" s="61" t="s">
        <v>734</v>
      </c>
      <c r="T365" s="106"/>
      <c r="U365" s="61"/>
      <c r="V365" s="61"/>
      <c r="W365" s="61"/>
      <c r="X365" s="61"/>
      <c r="Y365" s="61"/>
      <c r="Z365" s="106"/>
      <c r="AA365" s="61"/>
      <c r="AB365" s="61"/>
      <c r="AC365" s="61"/>
      <c r="AD365" s="61"/>
      <c r="AE365" s="61"/>
      <c r="AF365" s="58">
        <f>SUMIF(Tabla2[Tarea],'POA Eje 3'!R365,Tabla2[Monto total (RD$)])</f>
        <v>14500000</v>
      </c>
    </row>
    <row r="366" spans="1:32" ht="52.9" customHeight="1" x14ac:dyDescent="0.2">
      <c r="A366" s="321"/>
      <c r="B366" s="321"/>
      <c r="C366" s="308"/>
      <c r="D366" s="397"/>
      <c r="E366" s="321"/>
      <c r="F366" s="321"/>
      <c r="G366" s="321"/>
      <c r="H366" s="321"/>
      <c r="I366" s="321"/>
      <c r="J366" s="321"/>
      <c r="K366" s="308"/>
      <c r="L366" s="489"/>
      <c r="M366" s="23">
        <v>3</v>
      </c>
      <c r="N366" s="33" t="s">
        <v>1828</v>
      </c>
      <c r="O366" s="33" t="s">
        <v>784</v>
      </c>
      <c r="P366" s="33" t="s">
        <v>1288</v>
      </c>
      <c r="Q366" s="33">
        <v>1</v>
      </c>
      <c r="R366" s="22" t="s">
        <v>1342</v>
      </c>
      <c r="S366" s="61" t="s">
        <v>665</v>
      </c>
      <c r="T366" s="224"/>
      <c r="U366" s="224"/>
      <c r="V366" s="224"/>
      <c r="W366" s="85"/>
      <c r="X366" s="85"/>
      <c r="Y366" s="85"/>
      <c r="Z366" s="85"/>
      <c r="AA366" s="85"/>
      <c r="AB366" s="85"/>
      <c r="AC366" s="85"/>
      <c r="AD366" s="85"/>
      <c r="AE366" s="85"/>
      <c r="AF366" s="58">
        <f>SUMIF(Tabla2[Tarea],'POA Eje 3'!R366,Tabla2[Monto total (RD$)])</f>
        <v>0</v>
      </c>
    </row>
    <row r="367" spans="1:32" ht="51" x14ac:dyDescent="0.2">
      <c r="A367" s="321"/>
      <c r="B367" s="321"/>
      <c r="C367" s="308"/>
      <c r="D367" s="397"/>
      <c r="E367" s="321"/>
      <c r="F367" s="321"/>
      <c r="G367" s="321"/>
      <c r="H367" s="321"/>
      <c r="I367" s="321"/>
      <c r="J367" s="321"/>
      <c r="K367" s="308"/>
      <c r="L367" s="489"/>
      <c r="M367" s="23">
        <v>4</v>
      </c>
      <c r="N367" s="33" t="s">
        <v>1829</v>
      </c>
      <c r="O367" s="33" t="s">
        <v>784</v>
      </c>
      <c r="P367" s="33" t="s">
        <v>1288</v>
      </c>
      <c r="Q367" s="33">
        <v>1</v>
      </c>
      <c r="R367" s="22" t="s">
        <v>1343</v>
      </c>
      <c r="S367" s="61" t="s">
        <v>735</v>
      </c>
      <c r="T367" s="85"/>
      <c r="U367" s="85"/>
      <c r="V367" s="85"/>
      <c r="W367" s="224"/>
      <c r="X367" s="85"/>
      <c r="Y367" s="85"/>
      <c r="Z367" s="85"/>
      <c r="AA367" s="85"/>
      <c r="AB367" s="85"/>
      <c r="AC367" s="224"/>
      <c r="AD367" s="85"/>
      <c r="AE367" s="85"/>
      <c r="AF367" s="58">
        <f>SUMIF(Tabla2[Tarea],'POA Eje 3'!R367,Tabla2[Monto total (RD$)])</f>
        <v>0</v>
      </c>
    </row>
    <row r="368" spans="1:32" ht="51" x14ac:dyDescent="0.2">
      <c r="A368" s="321"/>
      <c r="B368" s="321"/>
      <c r="C368" s="308"/>
      <c r="D368" s="397"/>
      <c r="E368" s="321"/>
      <c r="F368" s="321"/>
      <c r="G368" s="321"/>
      <c r="H368" s="321"/>
      <c r="I368" s="321"/>
      <c r="J368" s="321"/>
      <c r="K368" s="308"/>
      <c r="L368" s="489"/>
      <c r="M368" s="65">
        <v>5</v>
      </c>
      <c r="N368" s="61" t="s">
        <v>1830</v>
      </c>
      <c r="O368" s="33" t="s">
        <v>784</v>
      </c>
      <c r="P368" s="33" t="s">
        <v>1288</v>
      </c>
      <c r="Q368" s="61">
        <v>1</v>
      </c>
      <c r="R368" s="29" t="s">
        <v>1484</v>
      </c>
      <c r="S368" s="61" t="s">
        <v>736</v>
      </c>
      <c r="T368" s="61"/>
      <c r="U368" s="61"/>
      <c r="V368" s="61"/>
      <c r="W368" s="61"/>
      <c r="X368" s="61"/>
      <c r="Y368" s="61"/>
      <c r="Z368" s="61"/>
      <c r="AA368" s="61"/>
      <c r="AB368" s="106"/>
      <c r="AC368" s="106"/>
      <c r="AD368" s="61"/>
      <c r="AE368" s="61"/>
      <c r="AF368" s="58">
        <f>SUMIF(Tabla2[Tarea],'POA Eje 3'!R368,Tabla2[Monto total (RD$)])</f>
        <v>0</v>
      </c>
    </row>
    <row r="369" spans="1:32" ht="51" x14ac:dyDescent="0.2">
      <c r="A369" s="321"/>
      <c r="B369" s="321"/>
      <c r="C369" s="308"/>
      <c r="D369" s="397"/>
      <c r="E369" s="321"/>
      <c r="F369" s="321"/>
      <c r="G369" s="321"/>
      <c r="H369" s="321"/>
      <c r="I369" s="321"/>
      <c r="J369" s="321"/>
      <c r="K369" s="308"/>
      <c r="L369" s="489"/>
      <c r="M369" s="65">
        <v>6</v>
      </c>
      <c r="N369" s="61" t="s">
        <v>737</v>
      </c>
      <c r="O369" s="33" t="s">
        <v>784</v>
      </c>
      <c r="P369" s="33" t="s">
        <v>1288</v>
      </c>
      <c r="Q369" s="61">
        <v>1</v>
      </c>
      <c r="R369" s="29" t="s">
        <v>737</v>
      </c>
      <c r="S369" s="61" t="s">
        <v>738</v>
      </c>
      <c r="T369" s="61"/>
      <c r="U369" s="61"/>
      <c r="V369" s="61"/>
      <c r="W369" s="106"/>
      <c r="X369" s="61"/>
      <c r="Y369" s="61"/>
      <c r="Z369" s="61"/>
      <c r="AA369" s="61"/>
      <c r="AB369" s="61"/>
      <c r="AC369" s="61"/>
      <c r="AD369" s="61"/>
      <c r="AE369" s="61"/>
      <c r="AF369" s="58">
        <f>SUMIF(Tabla2[Tarea],'POA Eje 3'!R369,Tabla2[Monto total (RD$)])</f>
        <v>0</v>
      </c>
    </row>
    <row r="370" spans="1:32" ht="13.15" customHeight="1" x14ac:dyDescent="0.2">
      <c r="A370" s="321"/>
      <c r="B370" s="321"/>
      <c r="C370" s="308"/>
      <c r="D370" s="397"/>
      <c r="E370" s="321"/>
      <c r="F370" s="321"/>
      <c r="G370" s="321"/>
      <c r="H370" s="321"/>
      <c r="I370" s="321"/>
      <c r="J370" s="321"/>
      <c r="K370" s="308"/>
      <c r="L370" s="489"/>
      <c r="M370" s="319">
        <v>7</v>
      </c>
      <c r="N370" s="319" t="s">
        <v>1831</v>
      </c>
      <c r="O370" s="309" t="s">
        <v>784</v>
      </c>
      <c r="P370" s="319" t="s">
        <v>1288</v>
      </c>
      <c r="Q370" s="61">
        <v>1</v>
      </c>
      <c r="R370" s="29" t="s">
        <v>1344</v>
      </c>
      <c r="S370" s="61" t="s">
        <v>665</v>
      </c>
      <c r="T370" s="100"/>
      <c r="U370" s="19"/>
      <c r="V370" s="19"/>
      <c r="W370" s="19"/>
      <c r="X370" s="19"/>
      <c r="Y370" s="19"/>
      <c r="Z370" s="19"/>
      <c r="AA370" s="19"/>
      <c r="AB370" s="19"/>
      <c r="AC370" s="19"/>
      <c r="AD370" s="19"/>
      <c r="AE370" s="61"/>
      <c r="AF370" s="58">
        <f>SUMIF(Tabla2[Tarea],'POA Eje 3'!R370,Tabla2[Monto total (RD$)])</f>
        <v>0</v>
      </c>
    </row>
    <row r="371" spans="1:32" x14ac:dyDescent="0.2">
      <c r="A371" s="321"/>
      <c r="B371" s="321"/>
      <c r="C371" s="308"/>
      <c r="D371" s="397"/>
      <c r="E371" s="321"/>
      <c r="F371" s="321"/>
      <c r="G371" s="321"/>
      <c r="H371" s="321"/>
      <c r="I371" s="321"/>
      <c r="J371" s="321"/>
      <c r="K371" s="308"/>
      <c r="L371" s="489"/>
      <c r="M371" s="372"/>
      <c r="N371" s="372"/>
      <c r="O371" s="310"/>
      <c r="P371" s="372"/>
      <c r="Q371" s="61">
        <v>2</v>
      </c>
      <c r="R371" s="29" t="s">
        <v>1345</v>
      </c>
      <c r="S371" s="61" t="s">
        <v>665</v>
      </c>
      <c r="T371" s="100"/>
      <c r="U371" s="19"/>
      <c r="V371" s="19"/>
      <c r="W371" s="19"/>
      <c r="X371" s="19"/>
      <c r="Y371" s="19"/>
      <c r="Z371" s="19"/>
      <c r="AA371" s="19"/>
      <c r="AB371" s="19"/>
      <c r="AC371" s="19"/>
      <c r="AD371" s="19"/>
      <c r="AF371" s="58">
        <f>SUMIF(Tabla2[Tarea],'POA Eje 3'!R371,Tabla2[Monto total (RD$)])</f>
        <v>0</v>
      </c>
    </row>
    <row r="372" spans="1:32" x14ac:dyDescent="0.2">
      <c r="A372" s="321"/>
      <c r="B372" s="321"/>
      <c r="C372" s="308"/>
      <c r="D372" s="397"/>
      <c r="E372" s="321"/>
      <c r="F372" s="321"/>
      <c r="G372" s="321"/>
      <c r="H372" s="321"/>
      <c r="I372" s="321"/>
      <c r="J372" s="321"/>
      <c r="K372" s="308"/>
      <c r="L372" s="489"/>
      <c r="M372" s="372"/>
      <c r="N372" s="372"/>
      <c r="O372" s="310"/>
      <c r="P372" s="372"/>
      <c r="Q372" s="61">
        <v>3</v>
      </c>
      <c r="R372" s="29" t="s">
        <v>1346</v>
      </c>
      <c r="S372" s="61" t="s">
        <v>665</v>
      </c>
      <c r="T372" s="100"/>
      <c r="U372" s="100"/>
      <c r="V372" s="19"/>
      <c r="W372" s="19"/>
      <c r="X372" s="19"/>
      <c r="Y372" s="19"/>
      <c r="Z372" s="19"/>
      <c r="AA372" s="19"/>
      <c r="AB372" s="19"/>
      <c r="AC372" s="19"/>
      <c r="AD372" s="19"/>
      <c r="AE372" s="61"/>
      <c r="AF372" s="58">
        <f>SUMIF(Tabla2[Tarea],'POA Eje 3'!R372,Tabla2[Monto total (RD$)])</f>
        <v>1000000</v>
      </c>
    </row>
    <row r="373" spans="1:32" ht="28.9" customHeight="1" x14ac:dyDescent="0.2">
      <c r="A373" s="321"/>
      <c r="B373" s="321"/>
      <c r="C373" s="308"/>
      <c r="D373" s="397"/>
      <c r="E373" s="321"/>
      <c r="F373" s="321"/>
      <c r="G373" s="321"/>
      <c r="H373" s="321"/>
      <c r="I373" s="321"/>
      <c r="J373" s="321"/>
      <c r="K373" s="308"/>
      <c r="L373" s="489"/>
      <c r="M373" s="321">
        <v>8</v>
      </c>
      <c r="N373" s="321" t="s">
        <v>1832</v>
      </c>
      <c r="O373" s="309" t="s">
        <v>784</v>
      </c>
      <c r="P373" s="319" t="s">
        <v>1288</v>
      </c>
      <c r="Q373" s="61">
        <v>1</v>
      </c>
      <c r="R373" s="29" t="s">
        <v>1347</v>
      </c>
      <c r="S373" s="61" t="s">
        <v>665</v>
      </c>
      <c r="T373" s="100"/>
      <c r="U373" s="19"/>
      <c r="V373" s="19"/>
      <c r="W373" s="19"/>
      <c r="X373" s="19"/>
      <c r="Y373" s="19"/>
      <c r="Z373" s="19"/>
      <c r="AA373" s="19"/>
      <c r="AB373" s="19"/>
      <c r="AC373" s="19"/>
      <c r="AD373" s="19"/>
      <c r="AE373" s="61"/>
      <c r="AF373" s="58">
        <f>SUMIF(Tabla2[Tarea],'POA Eje 3'!R373,Tabla2[Monto total (RD$)])</f>
        <v>0</v>
      </c>
    </row>
    <row r="374" spans="1:32" ht="28.9" customHeight="1" x14ac:dyDescent="0.2">
      <c r="A374" s="321"/>
      <c r="B374" s="321"/>
      <c r="C374" s="308"/>
      <c r="D374" s="397"/>
      <c r="E374" s="321"/>
      <c r="F374" s="321"/>
      <c r="G374" s="321"/>
      <c r="H374" s="321"/>
      <c r="I374" s="321"/>
      <c r="J374" s="321"/>
      <c r="K374" s="308"/>
      <c r="L374" s="489"/>
      <c r="M374" s="321"/>
      <c r="N374" s="321"/>
      <c r="O374" s="310"/>
      <c r="P374" s="372"/>
      <c r="Q374" s="61">
        <v>2</v>
      </c>
      <c r="R374" s="29" t="s">
        <v>1348</v>
      </c>
      <c r="S374" s="61" t="s">
        <v>665</v>
      </c>
      <c r="T374" s="100"/>
      <c r="U374" s="100"/>
      <c r="V374" s="100"/>
      <c r="W374" s="100"/>
      <c r="X374" s="100"/>
      <c r="Y374" s="100"/>
      <c r="Z374" s="100"/>
      <c r="AA374" s="100"/>
      <c r="AB374" s="100"/>
      <c r="AC374" s="100"/>
      <c r="AD374" s="19"/>
      <c r="AE374" s="61"/>
      <c r="AF374" s="58">
        <f>SUMIF(Tabla2[Tarea],'POA Eje 3'!R374,Tabla2[Monto total (RD$)])</f>
        <v>0</v>
      </c>
    </row>
    <row r="375" spans="1:32" ht="28.9" customHeight="1" x14ac:dyDescent="0.2">
      <c r="A375" s="321"/>
      <c r="B375" s="321"/>
      <c r="C375" s="308"/>
      <c r="D375" s="397"/>
      <c r="E375" s="321"/>
      <c r="F375" s="321"/>
      <c r="G375" s="321"/>
      <c r="H375" s="321"/>
      <c r="I375" s="321"/>
      <c r="J375" s="321"/>
      <c r="K375" s="308"/>
      <c r="L375" s="489"/>
      <c r="M375" s="321"/>
      <c r="N375" s="321"/>
      <c r="O375" s="310"/>
      <c r="P375" s="372"/>
      <c r="Q375" s="61">
        <v>3</v>
      </c>
      <c r="R375" s="29" t="s">
        <v>1349</v>
      </c>
      <c r="S375" s="61" t="s">
        <v>665</v>
      </c>
      <c r="T375" s="19"/>
      <c r="U375" s="19"/>
      <c r="V375" s="19"/>
      <c r="W375" s="19"/>
      <c r="X375" s="19"/>
      <c r="Y375" s="19"/>
      <c r="Z375" s="19"/>
      <c r="AA375" s="19"/>
      <c r="AB375" s="19"/>
      <c r="AC375" s="19"/>
      <c r="AD375" s="100"/>
      <c r="AE375" s="61"/>
      <c r="AF375" s="58">
        <f>SUMIF(Tabla2[Tarea],'POA Eje 3'!R375,Tabla2[Monto total (RD$)])</f>
        <v>0</v>
      </c>
    </row>
    <row r="376" spans="1:32" ht="38.25" x14ac:dyDescent="0.2">
      <c r="A376" s="321"/>
      <c r="B376" s="321"/>
      <c r="C376" s="308"/>
      <c r="D376" s="397"/>
      <c r="E376" s="321"/>
      <c r="F376" s="321"/>
      <c r="G376" s="321"/>
      <c r="H376" s="321"/>
      <c r="I376" s="321"/>
      <c r="J376" s="321"/>
      <c r="K376" s="308"/>
      <c r="L376" s="489"/>
      <c r="M376" s="404">
        <v>9</v>
      </c>
      <c r="N376" s="321" t="s">
        <v>1833</v>
      </c>
      <c r="O376" s="321" t="s">
        <v>784</v>
      </c>
      <c r="P376" s="319" t="s">
        <v>1288</v>
      </c>
      <c r="Q376" s="61">
        <v>1</v>
      </c>
      <c r="R376" s="29" t="s">
        <v>1350</v>
      </c>
      <c r="S376" s="61" t="s">
        <v>739</v>
      </c>
      <c r="T376" s="222"/>
      <c r="U376" s="222"/>
      <c r="V376" s="222"/>
      <c r="W376" s="223"/>
      <c r="X376" s="222"/>
      <c r="Y376" s="222"/>
      <c r="Z376" s="222"/>
      <c r="AA376" s="222"/>
      <c r="AB376" s="222"/>
      <c r="AC376" s="222"/>
      <c r="AD376" s="222"/>
      <c r="AE376" s="61"/>
      <c r="AF376" s="58">
        <f>SUMIF(Tabla2[Tarea],'POA Eje 3'!R376,Tabla2[Monto total (RD$)])</f>
        <v>0</v>
      </c>
    </row>
    <row r="377" spans="1:32" ht="25.5" x14ac:dyDescent="0.2">
      <c r="A377" s="321"/>
      <c r="B377" s="321"/>
      <c r="C377" s="308"/>
      <c r="D377" s="397"/>
      <c r="E377" s="321"/>
      <c r="F377" s="321"/>
      <c r="G377" s="321"/>
      <c r="H377" s="321"/>
      <c r="I377" s="321"/>
      <c r="J377" s="321"/>
      <c r="K377" s="308"/>
      <c r="L377" s="489"/>
      <c r="M377" s="405"/>
      <c r="N377" s="321"/>
      <c r="O377" s="321"/>
      <c r="P377" s="372"/>
      <c r="Q377" s="61">
        <v>2</v>
      </c>
      <c r="R377" s="29" t="s">
        <v>1351</v>
      </c>
      <c r="S377" s="61" t="s">
        <v>665</v>
      </c>
      <c r="T377" s="222"/>
      <c r="U377" s="222"/>
      <c r="V377" s="222"/>
      <c r="W377" s="222"/>
      <c r="X377" s="222"/>
      <c r="Y377" s="222"/>
      <c r="Z377" s="222"/>
      <c r="AA377" s="222"/>
      <c r="AB377" s="222"/>
      <c r="AC377" s="222"/>
      <c r="AD377" s="222"/>
      <c r="AE377" s="61"/>
      <c r="AF377" s="58">
        <f>SUMIF(Tabla2[Tarea],'POA Eje 3'!R377,Tabla2[Monto total (RD$)])</f>
        <v>0</v>
      </c>
    </row>
    <row r="378" spans="1:32" x14ac:dyDescent="0.2">
      <c r="A378" s="321"/>
      <c r="B378" s="321"/>
      <c r="C378" s="308"/>
      <c r="D378" s="397"/>
      <c r="E378" s="321"/>
      <c r="F378" s="321"/>
      <c r="G378" s="321"/>
      <c r="H378" s="321"/>
      <c r="I378" s="321"/>
      <c r="J378" s="321"/>
      <c r="K378" s="308"/>
      <c r="L378" s="489"/>
      <c r="M378" s="407"/>
      <c r="N378" s="321"/>
      <c r="O378" s="321"/>
      <c r="P378" s="372"/>
      <c r="Q378" s="61">
        <v>3</v>
      </c>
      <c r="R378" s="29" t="s">
        <v>637</v>
      </c>
      <c r="S378" s="61" t="s">
        <v>665</v>
      </c>
      <c r="T378" s="222"/>
      <c r="U378" s="222"/>
      <c r="V378" s="222"/>
      <c r="W378" s="222"/>
      <c r="X378" s="222"/>
      <c r="Y378" s="222"/>
      <c r="Z378" s="222"/>
      <c r="AA378" s="222"/>
      <c r="AB378" s="222"/>
      <c r="AC378" s="222"/>
      <c r="AD378" s="223"/>
      <c r="AE378" s="61"/>
      <c r="AF378" s="58">
        <f>SUMIF(Tabla2[Tarea],'POA Eje 3'!R378,Tabla2[Monto total (RD$)])</f>
        <v>0</v>
      </c>
    </row>
    <row r="379" spans="1:32" ht="63.75" x14ac:dyDescent="0.2">
      <c r="A379" s="321"/>
      <c r="B379" s="321"/>
      <c r="C379" s="308" t="s">
        <v>638</v>
      </c>
      <c r="D379" s="397" t="s">
        <v>639</v>
      </c>
      <c r="E379" s="383">
        <v>1</v>
      </c>
      <c r="F379" s="383">
        <v>1</v>
      </c>
      <c r="G379" s="383">
        <v>0.4</v>
      </c>
      <c r="H379" s="383">
        <v>0.6</v>
      </c>
      <c r="I379" s="383">
        <v>1</v>
      </c>
      <c r="J379" s="383">
        <v>1</v>
      </c>
      <c r="K379" s="308" t="s">
        <v>1427</v>
      </c>
      <c r="L379" s="576" t="s">
        <v>783</v>
      </c>
      <c r="M379" s="309">
        <v>1</v>
      </c>
      <c r="N379" s="309" t="s">
        <v>1834</v>
      </c>
      <c r="O379" s="309" t="s">
        <v>783</v>
      </c>
      <c r="P379" s="309" t="s">
        <v>1288</v>
      </c>
      <c r="Q379" s="33">
        <v>1</v>
      </c>
      <c r="R379" s="22" t="s">
        <v>1428</v>
      </c>
      <c r="S379" s="33" t="s">
        <v>1429</v>
      </c>
      <c r="T379" s="218"/>
      <c r="U379" s="218"/>
      <c r="V379" s="218"/>
      <c r="W379" s="219"/>
      <c r="X379" s="219"/>
      <c r="Y379" s="219"/>
      <c r="Z379" s="33"/>
      <c r="AA379" s="33"/>
      <c r="AB379" s="33"/>
      <c r="AC379" s="33"/>
      <c r="AD379" s="33"/>
      <c r="AE379" s="33"/>
      <c r="AF379" s="58">
        <f>SUMIF(Tabla2[Tarea],'POA Eje 3'!R379,Tabla2[Monto total (RD$)])</f>
        <v>0</v>
      </c>
    </row>
    <row r="380" spans="1:32" ht="52.9" customHeight="1" x14ac:dyDescent="0.2">
      <c r="A380" s="321"/>
      <c r="B380" s="321"/>
      <c r="C380" s="308"/>
      <c r="D380" s="397"/>
      <c r="E380" s="383"/>
      <c r="F380" s="383"/>
      <c r="G380" s="383"/>
      <c r="H380" s="383"/>
      <c r="I380" s="383"/>
      <c r="J380" s="383"/>
      <c r="K380" s="308"/>
      <c r="L380" s="576"/>
      <c r="M380" s="310"/>
      <c r="N380" s="310"/>
      <c r="O380" s="310"/>
      <c r="P380" s="310"/>
      <c r="Q380" s="33">
        <v>2</v>
      </c>
      <c r="R380" s="22" t="s">
        <v>1430</v>
      </c>
      <c r="S380" s="33" t="s">
        <v>1431</v>
      </c>
      <c r="T380" s="218"/>
      <c r="U380" s="218"/>
      <c r="V380" s="218"/>
      <c r="W380" s="219"/>
      <c r="X380" s="219"/>
      <c r="Y380" s="219"/>
      <c r="Z380" s="33"/>
      <c r="AA380" s="33"/>
      <c r="AB380" s="33"/>
      <c r="AC380" s="33"/>
      <c r="AD380" s="33"/>
      <c r="AE380" s="33"/>
      <c r="AF380" s="58">
        <f>SUMIF(Tabla2[Tarea],'POA Eje 3'!R380,Tabla2[Monto total (RD$)])</f>
        <v>0</v>
      </c>
    </row>
    <row r="381" spans="1:32" ht="39.6" customHeight="1" x14ac:dyDescent="0.2">
      <c r="A381" s="321"/>
      <c r="B381" s="321"/>
      <c r="C381" s="308"/>
      <c r="D381" s="397"/>
      <c r="E381" s="383"/>
      <c r="F381" s="383"/>
      <c r="G381" s="383"/>
      <c r="H381" s="383"/>
      <c r="I381" s="383"/>
      <c r="J381" s="383"/>
      <c r="K381" s="308"/>
      <c r="L381" s="576"/>
      <c r="M381" s="310"/>
      <c r="N381" s="310"/>
      <c r="O381" s="310"/>
      <c r="P381" s="310"/>
      <c r="Q381" s="33">
        <v>3</v>
      </c>
      <c r="R381" s="22" t="s">
        <v>1432</v>
      </c>
      <c r="S381" s="33" t="s">
        <v>1433</v>
      </c>
      <c r="T381" s="218"/>
      <c r="U381" s="218"/>
      <c r="V381" s="218"/>
      <c r="W381" s="218"/>
      <c r="X381" s="219"/>
      <c r="Y381" s="219"/>
      <c r="Z381" s="33"/>
      <c r="AA381" s="33"/>
      <c r="AB381" s="33"/>
      <c r="AC381" s="33"/>
      <c r="AD381" s="33"/>
      <c r="AE381" s="33"/>
      <c r="AF381" s="58">
        <f>SUMIF(Tabla2[Tarea],'POA Eje 3'!R381,Tabla2[Monto total (RD$)])</f>
        <v>0</v>
      </c>
    </row>
    <row r="382" spans="1:32" ht="26.45" customHeight="1" x14ac:dyDescent="0.2">
      <c r="A382" s="321"/>
      <c r="B382" s="321"/>
      <c r="C382" s="308"/>
      <c r="D382" s="397"/>
      <c r="E382" s="383"/>
      <c r="F382" s="383"/>
      <c r="G382" s="383"/>
      <c r="H382" s="383"/>
      <c r="I382" s="383"/>
      <c r="J382" s="383"/>
      <c r="K382" s="308"/>
      <c r="L382" s="576"/>
      <c r="M382" s="310"/>
      <c r="N382" s="310"/>
      <c r="O382" s="310"/>
      <c r="P382" s="310"/>
      <c r="Q382" s="33">
        <v>4</v>
      </c>
      <c r="R382" s="22" t="s">
        <v>641</v>
      </c>
      <c r="S382" s="33" t="s">
        <v>1434</v>
      </c>
      <c r="T382" s="219"/>
      <c r="U382" s="218"/>
      <c r="V382" s="218"/>
      <c r="W382" s="218"/>
      <c r="X382" s="219"/>
      <c r="Y382" s="219"/>
      <c r="Z382" s="33"/>
      <c r="AA382" s="33"/>
      <c r="AB382" s="33"/>
      <c r="AC382" s="33"/>
      <c r="AD382" s="33"/>
      <c r="AE382" s="33"/>
      <c r="AF382" s="58">
        <f>SUMIF(Tabla2[Tarea],'POA Eje 3'!R382,Tabla2[Monto total (RD$)])</f>
        <v>0</v>
      </c>
    </row>
    <row r="383" spans="1:32" x14ac:dyDescent="0.2">
      <c r="A383" s="321"/>
      <c r="B383" s="321"/>
      <c r="C383" s="308"/>
      <c r="D383" s="397"/>
      <c r="E383" s="383"/>
      <c r="F383" s="383"/>
      <c r="G383" s="383"/>
      <c r="H383" s="383"/>
      <c r="I383" s="383"/>
      <c r="J383" s="383"/>
      <c r="K383" s="308"/>
      <c r="L383" s="576"/>
      <c r="M383" s="310"/>
      <c r="N383" s="310"/>
      <c r="O383" s="310"/>
      <c r="P383" s="310"/>
      <c r="Q383" s="33">
        <v>5</v>
      </c>
      <c r="R383" s="22" t="s">
        <v>1435</v>
      </c>
      <c r="S383" s="33" t="s">
        <v>1436</v>
      </c>
      <c r="T383" s="219"/>
      <c r="U383" s="219"/>
      <c r="V383" s="219"/>
      <c r="W383" s="218"/>
      <c r="X383" s="218"/>
      <c r="Y383" s="218"/>
      <c r="Z383" s="33"/>
      <c r="AA383" s="33"/>
      <c r="AB383" s="33"/>
      <c r="AC383" s="33"/>
      <c r="AD383" s="33"/>
      <c r="AE383" s="33"/>
      <c r="AF383" s="58">
        <f>SUMIF(Tabla2[Tarea],'POA Eje 3'!R383,Tabla2[Monto total (RD$)])</f>
        <v>0</v>
      </c>
    </row>
    <row r="384" spans="1:32" ht="25.5" x14ac:dyDescent="0.2">
      <c r="A384" s="321"/>
      <c r="B384" s="321"/>
      <c r="C384" s="308"/>
      <c r="D384" s="397"/>
      <c r="E384" s="383"/>
      <c r="F384" s="383"/>
      <c r="G384" s="383"/>
      <c r="H384" s="383"/>
      <c r="I384" s="383"/>
      <c r="J384" s="383"/>
      <c r="K384" s="308"/>
      <c r="L384" s="576"/>
      <c r="M384" s="310"/>
      <c r="N384" s="310"/>
      <c r="O384" s="310"/>
      <c r="P384" s="310"/>
      <c r="Q384" s="33">
        <v>6</v>
      </c>
      <c r="R384" s="22" t="s">
        <v>1437</v>
      </c>
      <c r="S384" s="33" t="s">
        <v>1438</v>
      </c>
      <c r="T384" s="219"/>
      <c r="U384" s="218"/>
      <c r="V384" s="218"/>
      <c r="W384" s="218"/>
      <c r="X384" s="219"/>
      <c r="Y384" s="219"/>
      <c r="Z384" s="33"/>
      <c r="AA384" s="33"/>
      <c r="AB384" s="33"/>
      <c r="AC384" s="33"/>
      <c r="AD384" s="33"/>
      <c r="AE384" s="33"/>
      <c r="AF384" s="58">
        <f>SUMIF(Tabla2[Tarea],'POA Eje 3'!R384,Tabla2[Monto total (RD$)])</f>
        <v>0</v>
      </c>
    </row>
    <row r="385" spans="1:32" x14ac:dyDescent="0.2">
      <c r="A385" s="321"/>
      <c r="B385" s="321"/>
      <c r="C385" s="308"/>
      <c r="D385" s="397"/>
      <c r="E385" s="383"/>
      <c r="F385" s="383"/>
      <c r="G385" s="383"/>
      <c r="H385" s="383"/>
      <c r="I385" s="383"/>
      <c r="J385" s="383"/>
      <c r="K385" s="308"/>
      <c r="L385" s="576"/>
      <c r="M385" s="310"/>
      <c r="N385" s="310"/>
      <c r="O385" s="310"/>
      <c r="P385" s="310"/>
      <c r="Q385" s="33">
        <v>7</v>
      </c>
      <c r="R385" s="22" t="s">
        <v>1439</v>
      </c>
      <c r="S385" s="33" t="s">
        <v>1440</v>
      </c>
      <c r="T385" s="219"/>
      <c r="U385" s="219"/>
      <c r="V385" s="218"/>
      <c r="W385" s="218"/>
      <c r="X385" s="219"/>
      <c r="Y385" s="219"/>
      <c r="Z385" s="33"/>
      <c r="AA385" s="33"/>
      <c r="AB385" s="33"/>
      <c r="AC385" s="33"/>
      <c r="AD385" s="33"/>
      <c r="AE385" s="33"/>
      <c r="AF385" s="58">
        <f>SUMIF(Tabla2[Tarea],'POA Eje 3'!R385,Tabla2[Monto total (RD$)])</f>
        <v>0</v>
      </c>
    </row>
    <row r="386" spans="1:32" ht="63.75" x14ac:dyDescent="0.2">
      <c r="A386" s="321"/>
      <c r="B386" s="321"/>
      <c r="C386" s="308"/>
      <c r="D386" s="397"/>
      <c r="E386" s="383"/>
      <c r="F386" s="383"/>
      <c r="G386" s="383"/>
      <c r="H386" s="383"/>
      <c r="I386" s="383"/>
      <c r="J386" s="383"/>
      <c r="K386" s="308"/>
      <c r="L386" s="576"/>
      <c r="M386" s="310"/>
      <c r="N386" s="310"/>
      <c r="O386" s="310"/>
      <c r="P386" s="310"/>
      <c r="Q386" s="33">
        <v>8</v>
      </c>
      <c r="R386" s="22" t="s">
        <v>1441</v>
      </c>
      <c r="S386" s="33" t="s">
        <v>1442</v>
      </c>
      <c r="T386" s="219"/>
      <c r="U386" s="219"/>
      <c r="V386" s="218"/>
      <c r="W386" s="218"/>
      <c r="X386" s="219"/>
      <c r="Y386" s="219"/>
      <c r="Z386" s="33"/>
      <c r="AA386" s="33"/>
      <c r="AB386" s="33"/>
      <c r="AC386" s="33"/>
      <c r="AD386" s="33"/>
      <c r="AE386" s="33"/>
      <c r="AF386" s="58">
        <f>SUMIF(Tabla2[Tarea],'POA Eje 3'!R386,Tabla2[Monto total (RD$)])</f>
        <v>0</v>
      </c>
    </row>
    <row r="387" spans="1:32" ht="38.25" x14ac:dyDescent="0.2">
      <c r="A387" s="321"/>
      <c r="B387" s="321"/>
      <c r="C387" s="308"/>
      <c r="D387" s="397"/>
      <c r="E387" s="383"/>
      <c r="F387" s="383"/>
      <c r="G387" s="383"/>
      <c r="H387" s="383"/>
      <c r="I387" s="383"/>
      <c r="J387" s="383"/>
      <c r="K387" s="308"/>
      <c r="L387" s="576"/>
      <c r="M387" s="310"/>
      <c r="N387" s="310"/>
      <c r="O387" s="310"/>
      <c r="P387" s="310"/>
      <c r="Q387" s="33">
        <v>9</v>
      </c>
      <c r="R387" s="22" t="s">
        <v>1443</v>
      </c>
      <c r="S387" s="33" t="s">
        <v>1444</v>
      </c>
      <c r="T387" s="219"/>
      <c r="U387" s="218"/>
      <c r="V387" s="218"/>
      <c r="W387" s="218"/>
      <c r="X387" s="219"/>
      <c r="Y387" s="219"/>
      <c r="Z387" s="33"/>
      <c r="AA387" s="33"/>
      <c r="AB387" s="33"/>
      <c r="AC387" s="33"/>
      <c r="AD387" s="33"/>
      <c r="AE387" s="33"/>
      <c r="AF387" s="58">
        <f>SUMIF(Tabla2[Tarea],'POA Eje 3'!R387,Tabla2[Monto total (RD$)])</f>
        <v>0</v>
      </c>
    </row>
    <row r="388" spans="1:32" ht="51" x14ac:dyDescent="0.2">
      <c r="A388" s="321"/>
      <c r="B388" s="321"/>
      <c r="C388" s="308"/>
      <c r="D388" s="397"/>
      <c r="E388" s="383"/>
      <c r="F388" s="383"/>
      <c r="G388" s="383"/>
      <c r="H388" s="383"/>
      <c r="I388" s="383"/>
      <c r="J388" s="383"/>
      <c r="K388" s="308"/>
      <c r="L388" s="576"/>
      <c r="M388" s="310"/>
      <c r="N388" s="310"/>
      <c r="O388" s="310"/>
      <c r="P388" s="310"/>
      <c r="Q388" s="33">
        <v>10</v>
      </c>
      <c r="R388" s="22" t="s">
        <v>1445</v>
      </c>
      <c r="S388" s="33" t="s">
        <v>1446</v>
      </c>
      <c r="T388" s="219"/>
      <c r="U388" s="219"/>
      <c r="V388" s="218"/>
      <c r="W388" s="218"/>
      <c r="X388" s="219"/>
      <c r="Y388" s="219"/>
      <c r="Z388" s="33"/>
      <c r="AA388" s="33"/>
      <c r="AB388" s="33"/>
      <c r="AC388" s="33"/>
      <c r="AD388" s="33"/>
      <c r="AE388" s="33"/>
      <c r="AF388" s="58">
        <f>SUMIF(Tabla2[Tarea],'POA Eje 3'!R388,Tabla2[Monto total (RD$)])</f>
        <v>0</v>
      </c>
    </row>
    <row r="389" spans="1:32" ht="25.5" x14ac:dyDescent="0.2">
      <c r="A389" s="321"/>
      <c r="B389" s="321"/>
      <c r="C389" s="308"/>
      <c r="D389" s="397"/>
      <c r="E389" s="383"/>
      <c r="F389" s="383"/>
      <c r="G389" s="383"/>
      <c r="H389" s="383"/>
      <c r="I389" s="383"/>
      <c r="J389" s="383"/>
      <c r="K389" s="308"/>
      <c r="L389" s="576"/>
      <c r="M389" s="310"/>
      <c r="N389" s="310"/>
      <c r="O389" s="310"/>
      <c r="P389" s="310"/>
      <c r="Q389" s="33">
        <v>11</v>
      </c>
      <c r="R389" s="22" t="s">
        <v>1447</v>
      </c>
      <c r="S389" s="33"/>
      <c r="T389" s="219"/>
      <c r="U389" s="219"/>
      <c r="V389" s="218"/>
      <c r="W389" s="218"/>
      <c r="X389" s="219"/>
      <c r="Y389" s="219"/>
      <c r="Z389" s="33"/>
      <c r="AA389" s="33"/>
      <c r="AB389" s="33"/>
      <c r="AC389" s="33"/>
      <c r="AD389" s="33"/>
      <c r="AE389" s="33"/>
      <c r="AF389" s="58">
        <f>SUMIF(Tabla2[Tarea],'POA Eje 3'!R389,Tabla2[Monto total (RD$)])</f>
        <v>0</v>
      </c>
    </row>
    <row r="390" spans="1:32" ht="51" x14ac:dyDescent="0.2">
      <c r="A390" s="321"/>
      <c r="B390" s="321"/>
      <c r="C390" s="308"/>
      <c r="D390" s="397"/>
      <c r="E390" s="383"/>
      <c r="F390" s="383"/>
      <c r="G390" s="383"/>
      <c r="H390" s="383"/>
      <c r="I390" s="383"/>
      <c r="J390" s="383"/>
      <c r="K390" s="308"/>
      <c r="L390" s="576"/>
      <c r="M390" s="310"/>
      <c r="N390" s="310"/>
      <c r="O390" s="310"/>
      <c r="P390" s="310"/>
      <c r="Q390" s="33">
        <v>12</v>
      </c>
      <c r="R390" s="22" t="s">
        <v>1448</v>
      </c>
      <c r="S390" s="33" t="s">
        <v>1446</v>
      </c>
      <c r="T390" s="219"/>
      <c r="U390" s="219"/>
      <c r="V390" s="218"/>
      <c r="W390" s="218"/>
      <c r="X390" s="219"/>
      <c r="Y390" s="219"/>
      <c r="Z390" s="33"/>
      <c r="AA390" s="33"/>
      <c r="AB390" s="33"/>
      <c r="AC390" s="33"/>
      <c r="AD390" s="33"/>
      <c r="AE390" s="33"/>
      <c r="AF390" s="58">
        <f>SUMIF(Tabla2[Tarea],'POA Eje 3'!R390,Tabla2[Monto total (RD$)])</f>
        <v>0</v>
      </c>
    </row>
    <row r="391" spans="1:32" x14ac:dyDescent="0.2">
      <c r="A391" s="321"/>
      <c r="B391" s="321"/>
      <c r="C391" s="308"/>
      <c r="D391" s="397"/>
      <c r="E391" s="383"/>
      <c r="F391" s="383"/>
      <c r="G391" s="383"/>
      <c r="H391" s="383"/>
      <c r="I391" s="383"/>
      <c r="J391" s="383"/>
      <c r="K391" s="308"/>
      <c r="L391" s="576"/>
      <c r="M391" s="311"/>
      <c r="N391" s="311"/>
      <c r="O391" s="311"/>
      <c r="P391" s="311"/>
      <c r="Q391" s="33">
        <v>13</v>
      </c>
      <c r="R391" s="22" t="s">
        <v>1449</v>
      </c>
      <c r="S391" s="33" t="s">
        <v>640</v>
      </c>
      <c r="T391" s="219"/>
      <c r="U391" s="219"/>
      <c r="V391" s="219"/>
      <c r="W391" s="219"/>
      <c r="X391" s="219"/>
      <c r="Y391" s="218"/>
      <c r="Z391" s="33"/>
      <c r="AA391" s="33"/>
      <c r="AB391" s="33"/>
      <c r="AC391" s="33"/>
      <c r="AD391" s="33"/>
      <c r="AE391" s="33"/>
      <c r="AF391" s="58">
        <f>SUMIF(Tabla2[Tarea],'POA Eje 3'!R391,Tabla2[Monto total (RD$)])</f>
        <v>0</v>
      </c>
    </row>
    <row r="392" spans="1:32" ht="66" customHeight="1" x14ac:dyDescent="0.2">
      <c r="A392" s="321"/>
      <c r="B392" s="321"/>
      <c r="C392" s="308"/>
      <c r="D392" s="397"/>
      <c r="E392" s="383"/>
      <c r="F392" s="383"/>
      <c r="G392" s="383"/>
      <c r="H392" s="383"/>
      <c r="I392" s="383"/>
      <c r="J392" s="383"/>
      <c r="K392" s="308"/>
      <c r="L392" s="576"/>
      <c r="M392" s="309">
        <v>2</v>
      </c>
      <c r="N392" s="309" t="s">
        <v>1835</v>
      </c>
      <c r="O392" s="309" t="s">
        <v>783</v>
      </c>
      <c r="P392" s="309" t="s">
        <v>1288</v>
      </c>
      <c r="Q392" s="33">
        <v>1</v>
      </c>
      <c r="R392" s="22" t="s">
        <v>1450</v>
      </c>
      <c r="S392" s="33" t="s">
        <v>640</v>
      </c>
      <c r="T392" s="218"/>
      <c r="U392" s="218"/>
      <c r="V392" s="218"/>
      <c r="W392" s="218"/>
      <c r="X392" s="219"/>
      <c r="Y392" s="219"/>
      <c r="Z392" s="219"/>
      <c r="AA392" s="219"/>
      <c r="AB392" s="219"/>
      <c r="AC392" s="219"/>
      <c r="AD392" s="219"/>
      <c r="AE392" s="33"/>
      <c r="AF392" s="58">
        <f>SUMIF(Tabla2[Tarea],'POA Eje 3'!R392,Tabla2[Monto total (RD$)])</f>
        <v>0</v>
      </c>
    </row>
    <row r="393" spans="1:32" ht="38.25" x14ac:dyDescent="0.2">
      <c r="A393" s="321"/>
      <c r="B393" s="321"/>
      <c r="C393" s="308"/>
      <c r="D393" s="397"/>
      <c r="E393" s="383"/>
      <c r="F393" s="383"/>
      <c r="G393" s="383"/>
      <c r="H393" s="383"/>
      <c r="I393" s="383"/>
      <c r="J393" s="383"/>
      <c r="K393" s="308"/>
      <c r="L393" s="576"/>
      <c r="M393" s="310"/>
      <c r="N393" s="310"/>
      <c r="O393" s="310"/>
      <c r="P393" s="310"/>
      <c r="Q393" s="33">
        <v>2</v>
      </c>
      <c r="R393" s="22" t="s">
        <v>1451</v>
      </c>
      <c r="S393" s="33" t="s">
        <v>1452</v>
      </c>
      <c r="T393" s="218"/>
      <c r="U393" s="218"/>
      <c r="V393" s="218"/>
      <c r="W393" s="218"/>
      <c r="X393" s="218"/>
      <c r="Y393" s="219"/>
      <c r="Z393" s="219"/>
      <c r="AA393" s="219"/>
      <c r="AB393" s="219"/>
      <c r="AC393" s="219"/>
      <c r="AD393" s="219"/>
      <c r="AE393" s="33"/>
      <c r="AF393" s="58">
        <f>SUMIF(Tabla2[Tarea],'POA Eje 3'!R393,Tabla2[Monto total (RD$)])</f>
        <v>0</v>
      </c>
    </row>
    <row r="394" spans="1:32" ht="76.5" x14ac:dyDescent="0.2">
      <c r="A394" s="321"/>
      <c r="B394" s="321"/>
      <c r="C394" s="308"/>
      <c r="D394" s="397"/>
      <c r="E394" s="383"/>
      <c r="F394" s="383"/>
      <c r="G394" s="383"/>
      <c r="H394" s="383"/>
      <c r="I394" s="383"/>
      <c r="J394" s="383"/>
      <c r="K394" s="308"/>
      <c r="L394" s="576"/>
      <c r="M394" s="310"/>
      <c r="N394" s="310"/>
      <c r="O394" s="310"/>
      <c r="P394" s="310"/>
      <c r="Q394" s="33">
        <v>3</v>
      </c>
      <c r="R394" s="22" t="s">
        <v>1453</v>
      </c>
      <c r="S394" s="33" t="s">
        <v>1454</v>
      </c>
      <c r="T394" s="218"/>
      <c r="U394" s="218"/>
      <c r="V394" s="218"/>
      <c r="W394" s="218"/>
      <c r="X394" s="218"/>
      <c r="Y394" s="219"/>
      <c r="Z394" s="219"/>
      <c r="AA394" s="219"/>
      <c r="AB394" s="219"/>
      <c r="AC394" s="219"/>
      <c r="AD394" s="219"/>
      <c r="AE394" s="33"/>
      <c r="AF394" s="58">
        <f>SUMIF(Tabla2[Tarea],'POA Eje 3'!R394,Tabla2[Monto total (RD$)])</f>
        <v>0</v>
      </c>
    </row>
    <row r="395" spans="1:32" ht="25.5" x14ac:dyDescent="0.2">
      <c r="A395" s="321"/>
      <c r="B395" s="321"/>
      <c r="C395" s="308"/>
      <c r="D395" s="397"/>
      <c r="E395" s="383"/>
      <c r="F395" s="383"/>
      <c r="G395" s="383"/>
      <c r="H395" s="383"/>
      <c r="I395" s="383"/>
      <c r="J395" s="383"/>
      <c r="K395" s="308"/>
      <c r="L395" s="576"/>
      <c r="M395" s="310"/>
      <c r="N395" s="310"/>
      <c r="O395" s="310"/>
      <c r="P395" s="310"/>
      <c r="Q395" s="33">
        <v>5</v>
      </c>
      <c r="R395" s="22" t="s">
        <v>1455</v>
      </c>
      <c r="S395" s="33" t="s">
        <v>893</v>
      </c>
      <c r="T395" s="218"/>
      <c r="U395" s="218"/>
      <c r="V395" s="218"/>
      <c r="W395" s="218"/>
      <c r="X395" s="218"/>
      <c r="Y395" s="218"/>
      <c r="Z395" s="219"/>
      <c r="AA395" s="219"/>
      <c r="AB395" s="219"/>
      <c r="AC395" s="219"/>
      <c r="AD395" s="219"/>
      <c r="AE395" s="33"/>
      <c r="AF395" s="58">
        <f>SUMIF(Tabla2[Tarea],'POA Eje 3'!R395,Tabla2[Monto total (RD$)])</f>
        <v>0</v>
      </c>
    </row>
    <row r="396" spans="1:32" ht="38.25" x14ac:dyDescent="0.2">
      <c r="A396" s="321"/>
      <c r="B396" s="321"/>
      <c r="C396" s="308"/>
      <c r="D396" s="397"/>
      <c r="E396" s="383"/>
      <c r="F396" s="383"/>
      <c r="G396" s="383"/>
      <c r="H396" s="383"/>
      <c r="I396" s="383"/>
      <c r="J396" s="383"/>
      <c r="K396" s="308"/>
      <c r="L396" s="576"/>
      <c r="M396" s="310"/>
      <c r="N396" s="310"/>
      <c r="O396" s="310"/>
      <c r="P396" s="310"/>
      <c r="Q396" s="33">
        <v>4</v>
      </c>
      <c r="R396" s="22" t="s">
        <v>1456</v>
      </c>
      <c r="S396" s="33" t="s">
        <v>1457</v>
      </c>
      <c r="T396" s="219"/>
      <c r="U396" s="219"/>
      <c r="V396" s="219"/>
      <c r="W396" s="219"/>
      <c r="X396" s="219"/>
      <c r="Y396" s="218"/>
      <c r="Z396" s="218"/>
      <c r="AA396" s="218"/>
      <c r="AB396" s="219"/>
      <c r="AC396" s="219"/>
      <c r="AD396" s="219"/>
      <c r="AE396" s="33"/>
      <c r="AF396" s="58">
        <f>SUMIF(Tabla2[Tarea],'POA Eje 3'!R396,Tabla2[Monto total (RD$)])</f>
        <v>0</v>
      </c>
    </row>
    <row r="397" spans="1:32" ht="25.5" x14ac:dyDescent="0.2">
      <c r="A397" s="321"/>
      <c r="B397" s="321"/>
      <c r="C397" s="308"/>
      <c r="D397" s="397"/>
      <c r="E397" s="383"/>
      <c r="F397" s="383"/>
      <c r="G397" s="383"/>
      <c r="H397" s="383"/>
      <c r="I397" s="383"/>
      <c r="J397" s="383"/>
      <c r="K397" s="308"/>
      <c r="L397" s="576"/>
      <c r="M397" s="310"/>
      <c r="N397" s="310"/>
      <c r="O397" s="310"/>
      <c r="P397" s="310"/>
      <c r="Q397" s="33">
        <v>6</v>
      </c>
      <c r="R397" s="22" t="s">
        <v>1458</v>
      </c>
      <c r="S397" s="33" t="s">
        <v>1444</v>
      </c>
      <c r="T397" s="219"/>
      <c r="U397" s="219"/>
      <c r="V397" s="219"/>
      <c r="W397" s="219"/>
      <c r="X397" s="219"/>
      <c r="Y397" s="218"/>
      <c r="Z397" s="218"/>
      <c r="AA397" s="218"/>
      <c r="AB397" s="219"/>
      <c r="AC397" s="219"/>
      <c r="AD397" s="219"/>
      <c r="AE397" s="33"/>
      <c r="AF397" s="58">
        <f>SUMIF(Tabla2[Tarea],'POA Eje 3'!R397,Tabla2[Monto total (RD$)])</f>
        <v>0</v>
      </c>
    </row>
    <row r="398" spans="1:32" ht="25.5" x14ac:dyDescent="0.25">
      <c r="A398" s="321"/>
      <c r="B398" s="321"/>
      <c r="C398" s="308"/>
      <c r="D398" s="397"/>
      <c r="E398" s="383"/>
      <c r="F398" s="383"/>
      <c r="G398" s="383"/>
      <c r="H398" s="383"/>
      <c r="I398" s="383"/>
      <c r="J398" s="383"/>
      <c r="K398" s="308"/>
      <c r="L398" s="576"/>
      <c r="M398" s="310"/>
      <c r="N398" s="310"/>
      <c r="O398" s="310"/>
      <c r="P398" s="310"/>
      <c r="Q398" s="33">
        <v>7</v>
      </c>
      <c r="R398" s="22" t="s">
        <v>1447</v>
      </c>
      <c r="S398" s="33" t="s">
        <v>1459</v>
      </c>
      <c r="T398" s="219"/>
      <c r="U398" s="221"/>
      <c r="V398" s="219"/>
      <c r="W398" s="219"/>
      <c r="X398" s="219"/>
      <c r="Y398" s="218"/>
      <c r="Z398" s="218"/>
      <c r="AA398" s="219"/>
      <c r="AB398" s="219"/>
      <c r="AC398" s="219"/>
      <c r="AD398" s="219"/>
      <c r="AE398" s="33"/>
      <c r="AF398" s="58">
        <f>SUMIF(Tabla2[Tarea],'POA Eje 3'!R398,Tabla2[Monto total (RD$)])</f>
        <v>0</v>
      </c>
    </row>
    <row r="399" spans="1:32" ht="25.5" x14ac:dyDescent="0.2">
      <c r="A399" s="321"/>
      <c r="B399" s="321"/>
      <c r="C399" s="308"/>
      <c r="D399" s="397"/>
      <c r="E399" s="383"/>
      <c r="F399" s="383"/>
      <c r="G399" s="383"/>
      <c r="H399" s="383"/>
      <c r="I399" s="383"/>
      <c r="J399" s="383"/>
      <c r="K399" s="308"/>
      <c r="L399" s="576"/>
      <c r="M399" s="310"/>
      <c r="N399" s="310"/>
      <c r="O399" s="310"/>
      <c r="P399" s="310"/>
      <c r="Q399" s="33">
        <v>8</v>
      </c>
      <c r="R399" s="22" t="s">
        <v>1460</v>
      </c>
      <c r="S399" s="33" t="s">
        <v>1444</v>
      </c>
      <c r="T399" s="219"/>
      <c r="U399" s="219"/>
      <c r="V399" s="219"/>
      <c r="W399" s="219"/>
      <c r="X399" s="219"/>
      <c r="Y399" s="219"/>
      <c r="Z399" s="219"/>
      <c r="AA399" s="218"/>
      <c r="AB399" s="218"/>
      <c r="AC399" s="219"/>
      <c r="AD399" s="219"/>
      <c r="AE399" s="33"/>
      <c r="AF399" s="58">
        <f>SUMIF(Tabla2[Tarea],'POA Eje 3'!R399,Tabla2[Monto total (RD$)])</f>
        <v>0</v>
      </c>
    </row>
    <row r="400" spans="1:32" ht="51" x14ac:dyDescent="0.2">
      <c r="A400" s="321"/>
      <c r="B400" s="321"/>
      <c r="C400" s="308"/>
      <c r="D400" s="397"/>
      <c r="E400" s="383"/>
      <c r="F400" s="383"/>
      <c r="G400" s="383"/>
      <c r="H400" s="383"/>
      <c r="I400" s="383"/>
      <c r="J400" s="383"/>
      <c r="K400" s="308"/>
      <c r="L400" s="576"/>
      <c r="M400" s="310"/>
      <c r="N400" s="310"/>
      <c r="O400" s="310"/>
      <c r="P400" s="310"/>
      <c r="Q400" s="33">
        <v>9</v>
      </c>
      <c r="R400" s="22" t="s">
        <v>1461</v>
      </c>
      <c r="S400" s="33" t="s">
        <v>1446</v>
      </c>
      <c r="T400" s="219"/>
      <c r="U400" s="219"/>
      <c r="V400" s="219"/>
      <c r="W400" s="219"/>
      <c r="X400" s="219"/>
      <c r="Y400" s="219"/>
      <c r="Z400" s="219"/>
      <c r="AA400" s="219"/>
      <c r="AB400" s="219"/>
      <c r="AC400" s="218"/>
      <c r="AD400" s="219"/>
      <c r="AE400" s="33"/>
      <c r="AF400" s="58">
        <f>SUMIF(Tabla2[Tarea],'POA Eje 3'!R400,Tabla2[Monto total (RD$)])</f>
        <v>0</v>
      </c>
    </row>
    <row r="401" spans="1:32" ht="51" x14ac:dyDescent="0.25">
      <c r="A401" s="321"/>
      <c r="B401" s="321"/>
      <c r="C401" s="308"/>
      <c r="D401" s="397"/>
      <c r="E401" s="383"/>
      <c r="F401" s="383"/>
      <c r="G401" s="383"/>
      <c r="H401" s="383"/>
      <c r="I401" s="383"/>
      <c r="J401" s="383"/>
      <c r="K401" s="308"/>
      <c r="L401" s="576"/>
      <c r="M401" s="310"/>
      <c r="N401" s="310"/>
      <c r="O401" s="310"/>
      <c r="P401" s="310"/>
      <c r="Q401" s="33">
        <v>10</v>
      </c>
      <c r="R401" s="22" t="s">
        <v>1462</v>
      </c>
      <c r="S401" s="33" t="s">
        <v>1446</v>
      </c>
      <c r="T401" s="219"/>
      <c r="U401" s="219"/>
      <c r="V401" s="219"/>
      <c r="W401" s="219"/>
      <c r="X401" s="219"/>
      <c r="Y401" s="221"/>
      <c r="Z401" s="219"/>
      <c r="AA401" s="219"/>
      <c r="AB401" s="219"/>
      <c r="AC401" s="218"/>
      <c r="AD401" s="219"/>
      <c r="AE401" s="33"/>
      <c r="AF401" s="58">
        <f>SUMIF(Tabla2[Tarea],'POA Eje 3'!R401,Tabla2[Monto total (RD$)])</f>
        <v>0</v>
      </c>
    </row>
    <row r="402" spans="1:32" x14ac:dyDescent="0.2">
      <c r="A402" s="321"/>
      <c r="B402" s="321"/>
      <c r="C402" s="308"/>
      <c r="D402" s="397"/>
      <c r="E402" s="383"/>
      <c r="F402" s="383"/>
      <c r="G402" s="383"/>
      <c r="H402" s="383"/>
      <c r="I402" s="383"/>
      <c r="J402" s="383"/>
      <c r="K402" s="308"/>
      <c r="L402" s="576"/>
      <c r="M402" s="311"/>
      <c r="N402" s="311"/>
      <c r="O402" s="311"/>
      <c r="P402" s="311"/>
      <c r="Q402" s="33">
        <v>11</v>
      </c>
      <c r="R402" s="22" t="s">
        <v>1463</v>
      </c>
      <c r="S402" s="33" t="s">
        <v>640</v>
      </c>
      <c r="T402" s="219"/>
      <c r="U402" s="219"/>
      <c r="V402" s="219"/>
      <c r="W402" s="219"/>
      <c r="X402" s="219"/>
      <c r="Y402" s="219"/>
      <c r="Z402" s="219"/>
      <c r="AA402" s="219"/>
      <c r="AB402" s="219"/>
      <c r="AC402" s="219"/>
      <c r="AD402" s="218"/>
      <c r="AE402" s="33"/>
      <c r="AF402" s="58">
        <f>SUMIF(Tabla2[Tarea],'POA Eje 3'!R402,Tabla2[Monto total (RD$)])</f>
        <v>0</v>
      </c>
    </row>
    <row r="403" spans="1:32" ht="26.45" customHeight="1" x14ac:dyDescent="0.2">
      <c r="A403" s="321"/>
      <c r="B403" s="321"/>
      <c r="C403" s="309" t="s">
        <v>1482</v>
      </c>
      <c r="D403" s="577" t="s">
        <v>643</v>
      </c>
      <c r="E403" s="579" t="s">
        <v>180</v>
      </c>
      <c r="F403" s="579">
        <v>45</v>
      </c>
      <c r="G403" s="579">
        <v>5</v>
      </c>
      <c r="H403" s="579">
        <v>9</v>
      </c>
      <c r="I403" s="579">
        <v>18</v>
      </c>
      <c r="J403" s="579">
        <v>13</v>
      </c>
      <c r="K403" s="309" t="s">
        <v>644</v>
      </c>
      <c r="L403" s="300" t="s">
        <v>783</v>
      </c>
      <c r="M403" s="308">
        <v>1</v>
      </c>
      <c r="N403" s="309" t="s">
        <v>1836</v>
      </c>
      <c r="O403" s="309" t="s">
        <v>783</v>
      </c>
      <c r="P403" s="309" t="s">
        <v>1288</v>
      </c>
      <c r="Q403" s="33">
        <v>1</v>
      </c>
      <c r="R403" s="22" t="s">
        <v>1464</v>
      </c>
      <c r="S403" s="33"/>
      <c r="T403" s="99"/>
      <c r="U403" s="99"/>
      <c r="V403" s="99"/>
      <c r="W403" s="99"/>
      <c r="X403" s="99"/>
      <c r="Y403" s="99"/>
      <c r="Z403" s="99"/>
      <c r="AA403" s="99"/>
      <c r="AB403" s="99"/>
      <c r="AC403" s="99"/>
      <c r="AD403" s="99"/>
      <c r="AE403" s="99"/>
      <c r="AF403" s="58">
        <f>SUMIF(Tabla2[Tarea],'POA Eje 3'!R403,Tabla2[Monto total (RD$)])</f>
        <v>0</v>
      </c>
    </row>
    <row r="404" spans="1:32" x14ac:dyDescent="0.2">
      <c r="A404" s="321"/>
      <c r="B404" s="321"/>
      <c r="C404" s="310"/>
      <c r="D404" s="578"/>
      <c r="E404" s="580"/>
      <c r="F404" s="580"/>
      <c r="G404" s="580"/>
      <c r="H404" s="580"/>
      <c r="I404" s="580"/>
      <c r="J404" s="580"/>
      <c r="K404" s="310"/>
      <c r="L404" s="301"/>
      <c r="M404" s="308"/>
      <c r="N404" s="310"/>
      <c r="O404" s="310"/>
      <c r="P404" s="310"/>
      <c r="Q404" s="33">
        <v>2</v>
      </c>
      <c r="R404" s="22" t="s">
        <v>1470</v>
      </c>
      <c r="S404" s="33"/>
      <c r="T404" s="99"/>
      <c r="U404" s="99"/>
      <c r="V404" s="99"/>
      <c r="W404" s="99"/>
      <c r="X404" s="99"/>
      <c r="Y404" s="99"/>
      <c r="Z404" s="99"/>
      <c r="AA404" s="99"/>
      <c r="AB404" s="99"/>
      <c r="AC404" s="99"/>
      <c r="AD404" s="99"/>
      <c r="AE404" s="99"/>
      <c r="AF404" s="58">
        <f>SUMIF(Tabla2[Tarea],'POA Eje 3'!R404,Tabla2[Monto total (RD$)])</f>
        <v>0</v>
      </c>
    </row>
    <row r="405" spans="1:32" ht="13.15" customHeight="1" x14ac:dyDescent="0.2">
      <c r="A405" s="321"/>
      <c r="B405" s="321"/>
      <c r="C405" s="310"/>
      <c r="D405" s="578"/>
      <c r="E405" s="580"/>
      <c r="F405" s="580"/>
      <c r="G405" s="580"/>
      <c r="H405" s="580"/>
      <c r="I405" s="580"/>
      <c r="J405" s="580"/>
      <c r="K405" s="310"/>
      <c r="L405" s="301"/>
      <c r="M405" s="308"/>
      <c r="N405" s="310"/>
      <c r="O405" s="310"/>
      <c r="P405" s="310"/>
      <c r="Q405" s="33">
        <v>3</v>
      </c>
      <c r="R405" s="22" t="s">
        <v>673</v>
      </c>
      <c r="S405" s="33"/>
      <c r="T405" s="99"/>
      <c r="U405" s="99"/>
      <c r="V405" s="99"/>
      <c r="W405" s="99"/>
      <c r="X405" s="99"/>
      <c r="Y405" s="99"/>
      <c r="Z405" s="99"/>
      <c r="AA405" s="99"/>
      <c r="AB405" s="99"/>
      <c r="AC405" s="99"/>
      <c r="AD405" s="99"/>
      <c r="AE405" s="99"/>
      <c r="AF405" s="58">
        <f>SUMIF(Tabla2[Tarea],'POA Eje 3'!R405,Tabla2[Monto total (RD$)])</f>
        <v>0</v>
      </c>
    </row>
    <row r="406" spans="1:32" x14ac:dyDescent="0.2">
      <c r="A406" s="321"/>
      <c r="B406" s="321"/>
      <c r="C406" s="310"/>
      <c r="D406" s="578"/>
      <c r="E406" s="580"/>
      <c r="F406" s="580"/>
      <c r="G406" s="580"/>
      <c r="H406" s="580"/>
      <c r="I406" s="580"/>
      <c r="J406" s="580"/>
      <c r="K406" s="310"/>
      <c r="L406" s="301"/>
      <c r="M406" s="308"/>
      <c r="N406" s="310"/>
      <c r="O406" s="310"/>
      <c r="P406" s="310"/>
      <c r="Q406" s="33">
        <v>4</v>
      </c>
      <c r="R406" s="22" t="s">
        <v>1471</v>
      </c>
      <c r="S406" s="33"/>
      <c r="T406" s="99"/>
      <c r="U406" s="99"/>
      <c r="V406" s="99"/>
      <c r="W406" s="99"/>
      <c r="X406" s="99"/>
      <c r="Y406" s="99"/>
      <c r="Z406" s="99"/>
      <c r="AA406" s="99"/>
      <c r="AB406" s="99"/>
      <c r="AC406" s="99"/>
      <c r="AD406" s="99"/>
      <c r="AE406" s="99"/>
      <c r="AF406" s="58">
        <f>SUMIF(Tabla2[Tarea],'POA Eje 3'!R406,Tabla2[Monto total (RD$)])</f>
        <v>0</v>
      </c>
    </row>
    <row r="407" spans="1:32" x14ac:dyDescent="0.2">
      <c r="A407" s="321"/>
      <c r="B407" s="321"/>
      <c r="C407" s="310"/>
      <c r="D407" s="578"/>
      <c r="E407" s="580"/>
      <c r="F407" s="580"/>
      <c r="G407" s="580"/>
      <c r="H407" s="580"/>
      <c r="I407" s="580"/>
      <c r="J407" s="580"/>
      <c r="K407" s="310"/>
      <c r="L407" s="301"/>
      <c r="M407" s="308"/>
      <c r="N407" s="310"/>
      <c r="O407" s="310"/>
      <c r="P407" s="310"/>
      <c r="Q407" s="33">
        <v>5</v>
      </c>
      <c r="R407" s="22" t="s">
        <v>1465</v>
      </c>
      <c r="S407" s="33"/>
      <c r="T407" s="209"/>
      <c r="U407" s="209"/>
      <c r="V407" s="209"/>
      <c r="W407" s="209"/>
      <c r="X407" s="209"/>
      <c r="Y407" s="209"/>
      <c r="Z407" s="209"/>
      <c r="AA407" s="209"/>
      <c r="AB407" s="209"/>
      <c r="AC407" s="209"/>
      <c r="AD407" s="209"/>
      <c r="AE407" s="209"/>
      <c r="AF407" s="58">
        <f>SUMIF(Tabla2[Tarea],'POA Eje 3'!R407,Tabla2[Monto total (RD$)])</f>
        <v>0</v>
      </c>
    </row>
    <row r="408" spans="1:32" ht="25.5" x14ac:dyDescent="0.2">
      <c r="A408" s="321"/>
      <c r="B408" s="321"/>
      <c r="C408" s="310"/>
      <c r="D408" s="578"/>
      <c r="E408" s="580"/>
      <c r="F408" s="580"/>
      <c r="G408" s="580"/>
      <c r="H408" s="580"/>
      <c r="I408" s="580"/>
      <c r="J408" s="580"/>
      <c r="K408" s="310"/>
      <c r="L408" s="301"/>
      <c r="M408" s="308"/>
      <c r="N408" s="310"/>
      <c r="O408" s="310"/>
      <c r="P408" s="310"/>
      <c r="Q408" s="33">
        <v>6</v>
      </c>
      <c r="R408" s="22" t="s">
        <v>1466</v>
      </c>
      <c r="S408" s="33"/>
      <c r="T408" s="209"/>
      <c r="U408" s="209"/>
      <c r="V408" s="209"/>
      <c r="W408" s="209"/>
      <c r="X408" s="209"/>
      <c r="Y408" s="209"/>
      <c r="Z408" s="209"/>
      <c r="AA408" s="209"/>
      <c r="AB408" s="209"/>
      <c r="AC408" s="209"/>
      <c r="AD408" s="209"/>
      <c r="AE408" s="209"/>
      <c r="AF408" s="58">
        <f>SUMIF(Tabla2[Tarea],'POA Eje 3'!R408,Tabla2[Monto total (RD$)])</f>
        <v>0</v>
      </c>
    </row>
    <row r="409" spans="1:32" x14ac:dyDescent="0.2">
      <c r="A409" s="321"/>
      <c r="B409" s="321"/>
      <c r="C409" s="310"/>
      <c r="D409" s="578"/>
      <c r="E409" s="580"/>
      <c r="F409" s="580"/>
      <c r="G409" s="580"/>
      <c r="H409" s="580"/>
      <c r="I409" s="580"/>
      <c r="J409" s="580"/>
      <c r="K409" s="310"/>
      <c r="L409" s="301"/>
      <c r="M409" s="308"/>
      <c r="N409" s="310"/>
      <c r="O409" s="310"/>
      <c r="P409" s="310"/>
      <c r="Q409" s="33">
        <v>7</v>
      </c>
      <c r="R409" s="22" t="s">
        <v>1472</v>
      </c>
      <c r="S409" s="33"/>
      <c r="T409" s="209"/>
      <c r="U409" s="209"/>
      <c r="V409" s="209"/>
      <c r="W409" s="209"/>
      <c r="X409" s="209"/>
      <c r="Y409" s="209"/>
      <c r="Z409" s="209"/>
      <c r="AA409" s="209"/>
      <c r="AB409" s="209"/>
      <c r="AC409" s="209"/>
      <c r="AD409" s="209"/>
      <c r="AE409" s="209"/>
      <c r="AF409" s="58">
        <f>SUMIF(Tabla2[Tarea],'POA Eje 3'!R409,Tabla2[Monto total (RD$)])</f>
        <v>0</v>
      </c>
    </row>
    <row r="410" spans="1:32" x14ac:dyDescent="0.2">
      <c r="A410" s="321"/>
      <c r="B410" s="321"/>
      <c r="C410" s="310"/>
      <c r="D410" s="578"/>
      <c r="E410" s="580"/>
      <c r="F410" s="580"/>
      <c r="G410" s="580"/>
      <c r="H410" s="580"/>
      <c r="I410" s="580"/>
      <c r="J410" s="580"/>
      <c r="K410" s="310"/>
      <c r="L410" s="301"/>
      <c r="M410" s="308"/>
      <c r="N410" s="310"/>
      <c r="O410" s="310"/>
      <c r="P410" s="310"/>
      <c r="Q410" s="33">
        <v>8</v>
      </c>
      <c r="R410" s="22" t="s">
        <v>1467</v>
      </c>
      <c r="S410" s="33"/>
      <c r="T410" s="209"/>
      <c r="U410" s="209"/>
      <c r="V410" s="209"/>
      <c r="W410" s="209"/>
      <c r="X410" s="209"/>
      <c r="Y410" s="209"/>
      <c r="Z410" s="209"/>
      <c r="AA410" s="209"/>
      <c r="AB410" s="209"/>
      <c r="AC410" s="209"/>
      <c r="AD410" s="209"/>
      <c r="AE410" s="209"/>
      <c r="AF410" s="58">
        <f>SUMIF(Tabla2[Tarea],'POA Eje 3'!R410,Tabla2[Monto total (RD$)])</f>
        <v>0</v>
      </c>
    </row>
    <row r="411" spans="1:32" x14ac:dyDescent="0.2">
      <c r="A411" s="321"/>
      <c r="B411" s="321"/>
      <c r="C411" s="310"/>
      <c r="D411" s="578"/>
      <c r="E411" s="580"/>
      <c r="F411" s="580"/>
      <c r="G411" s="580"/>
      <c r="H411" s="580"/>
      <c r="I411" s="580"/>
      <c r="J411" s="580"/>
      <c r="K411" s="310"/>
      <c r="L411" s="301"/>
      <c r="M411" s="308"/>
      <c r="N411" s="310"/>
      <c r="O411" s="310"/>
      <c r="P411" s="310"/>
      <c r="Q411" s="33">
        <v>9</v>
      </c>
      <c r="R411" s="22" t="s">
        <v>1468</v>
      </c>
      <c r="S411" s="33"/>
      <c r="T411" s="209"/>
      <c r="U411" s="209"/>
      <c r="V411" s="209"/>
      <c r="W411" s="209"/>
      <c r="X411" s="209"/>
      <c r="Y411" s="209"/>
      <c r="Z411" s="209"/>
      <c r="AA411" s="209"/>
      <c r="AB411" s="209"/>
      <c r="AC411" s="209"/>
      <c r="AD411" s="209"/>
      <c r="AE411" s="209"/>
      <c r="AF411" s="58">
        <f>SUMIF(Tabla2[Tarea],'POA Eje 3'!R411,Tabla2[Monto total (RD$)])</f>
        <v>0</v>
      </c>
    </row>
    <row r="412" spans="1:32" ht="38.25" x14ac:dyDescent="0.2">
      <c r="A412" s="321"/>
      <c r="B412" s="321"/>
      <c r="C412" s="310"/>
      <c r="D412" s="578"/>
      <c r="E412" s="580"/>
      <c r="F412" s="580"/>
      <c r="G412" s="580"/>
      <c r="H412" s="580"/>
      <c r="I412" s="580"/>
      <c r="J412" s="580"/>
      <c r="K412" s="310"/>
      <c r="L412" s="301"/>
      <c r="M412" s="308"/>
      <c r="N412" s="310"/>
      <c r="O412" s="310"/>
      <c r="P412" s="310"/>
      <c r="Q412" s="33">
        <v>10</v>
      </c>
      <c r="R412" s="22" t="s">
        <v>1473</v>
      </c>
      <c r="S412" s="33"/>
      <c r="T412" s="209"/>
      <c r="U412" s="209"/>
      <c r="V412" s="209"/>
      <c r="W412" s="209"/>
      <c r="X412" s="209"/>
      <c r="Y412" s="209"/>
      <c r="Z412" s="209"/>
      <c r="AA412" s="209"/>
      <c r="AB412" s="209"/>
      <c r="AC412" s="209"/>
      <c r="AD412" s="209"/>
      <c r="AE412" s="209"/>
      <c r="AF412" s="58">
        <f>SUMIF(Tabla2[Tarea],'POA Eje 3'!R412,Tabla2[Monto total (RD$)])</f>
        <v>0</v>
      </c>
    </row>
    <row r="413" spans="1:32" x14ac:dyDescent="0.2">
      <c r="A413" s="321"/>
      <c r="B413" s="321"/>
      <c r="C413" s="310"/>
      <c r="D413" s="578"/>
      <c r="E413" s="580"/>
      <c r="F413" s="580"/>
      <c r="G413" s="580"/>
      <c r="H413" s="580"/>
      <c r="I413" s="580"/>
      <c r="J413" s="580"/>
      <c r="K413" s="310"/>
      <c r="L413" s="301"/>
      <c r="M413" s="308"/>
      <c r="N413" s="310"/>
      <c r="O413" s="310"/>
      <c r="P413" s="310"/>
      <c r="Q413" s="33">
        <v>11</v>
      </c>
      <c r="R413" s="22" t="s">
        <v>1469</v>
      </c>
      <c r="S413" s="33"/>
      <c r="T413" s="138"/>
      <c r="U413" s="138"/>
      <c r="V413" s="138"/>
      <c r="W413" s="209"/>
      <c r="X413" s="209"/>
      <c r="Y413" s="209"/>
      <c r="Z413" s="209"/>
      <c r="AA413" s="209"/>
      <c r="AB413" s="209"/>
      <c r="AC413" s="209"/>
      <c r="AD413" s="209"/>
      <c r="AE413" s="209"/>
      <c r="AF413" s="58">
        <f>SUMIF(Tabla2[Tarea],'POA Eje 3'!R413,Tabla2[Monto total (RD$)])</f>
        <v>0</v>
      </c>
    </row>
    <row r="414" spans="1:32" ht="25.5" x14ac:dyDescent="0.2">
      <c r="A414" s="321"/>
      <c r="B414" s="321"/>
      <c r="C414" s="310"/>
      <c r="D414" s="578"/>
      <c r="E414" s="580"/>
      <c r="F414" s="580"/>
      <c r="G414" s="580"/>
      <c r="H414" s="580"/>
      <c r="I414" s="580"/>
      <c r="J414" s="580"/>
      <c r="K414" s="310"/>
      <c r="L414" s="301"/>
      <c r="M414" s="308"/>
      <c r="N414" s="310"/>
      <c r="O414" s="310"/>
      <c r="P414" s="310"/>
      <c r="Q414" s="138">
        <v>12</v>
      </c>
      <c r="R414" s="241" t="s">
        <v>1474</v>
      </c>
      <c r="S414" s="138"/>
      <c r="T414" s="209"/>
      <c r="U414" s="209"/>
      <c r="V414" s="209"/>
      <c r="W414" s="138"/>
      <c r="X414" s="138"/>
      <c r="Y414" s="138"/>
      <c r="Z414" s="138"/>
      <c r="AA414" s="138"/>
      <c r="AB414" s="138"/>
      <c r="AC414" s="138"/>
      <c r="AD414" s="138"/>
      <c r="AE414" s="138"/>
      <c r="AF414" s="58">
        <f>SUMIF(Tabla2[Tarea],'POA Eje 3'!R414,Tabla2[Monto total (RD$)])</f>
        <v>0</v>
      </c>
    </row>
    <row r="415" spans="1:32" x14ac:dyDescent="0.2">
      <c r="A415" s="321"/>
      <c r="B415" s="321"/>
      <c r="C415" s="310"/>
      <c r="D415" s="578"/>
      <c r="E415" s="580"/>
      <c r="F415" s="580"/>
      <c r="G415" s="580"/>
      <c r="H415" s="580"/>
      <c r="I415" s="580"/>
      <c r="J415" s="580"/>
      <c r="K415" s="310"/>
      <c r="L415" s="301"/>
      <c r="M415" s="308"/>
      <c r="N415" s="310"/>
      <c r="O415" s="310"/>
      <c r="P415" s="310"/>
      <c r="Q415" s="138">
        <v>13</v>
      </c>
      <c r="R415" s="241" t="s">
        <v>2045</v>
      </c>
      <c r="S415" s="138"/>
      <c r="T415" s="209"/>
      <c r="U415" s="209"/>
      <c r="V415" s="209"/>
      <c r="W415" s="209"/>
      <c r="X415" s="209"/>
      <c r="Y415" s="209"/>
      <c r="Z415" s="209"/>
      <c r="AA415" s="209"/>
      <c r="AB415" s="209"/>
      <c r="AC415" s="209"/>
      <c r="AD415" s="209"/>
      <c r="AE415" s="209"/>
      <c r="AF415" s="58">
        <f>SUMIF(Tabla2[Tarea],'POA Eje 3'!R415,Tabla2[Monto total (RD$)])</f>
        <v>2475500</v>
      </c>
    </row>
    <row r="416" spans="1:32" x14ac:dyDescent="0.2">
      <c r="A416" s="321"/>
      <c r="B416" s="321"/>
      <c r="C416" s="310"/>
      <c r="D416" s="578"/>
      <c r="E416" s="580"/>
      <c r="F416" s="580"/>
      <c r="G416" s="580"/>
      <c r="H416" s="580"/>
      <c r="I416" s="580"/>
      <c r="J416" s="580"/>
      <c r="K416" s="310"/>
      <c r="L416" s="301"/>
      <c r="M416" s="308"/>
      <c r="N416" s="311"/>
      <c r="O416" s="311"/>
      <c r="P416" s="311"/>
      <c r="Q416" s="33">
        <v>14</v>
      </c>
      <c r="R416" s="131" t="s">
        <v>1932</v>
      </c>
      <c r="S416" s="33"/>
      <c r="T416" s="99"/>
      <c r="U416" s="99"/>
      <c r="V416" s="99"/>
      <c r="W416" s="99"/>
      <c r="X416" s="99"/>
      <c r="Y416" s="99"/>
      <c r="Z416" s="33"/>
      <c r="AA416" s="33"/>
      <c r="AB416" s="33"/>
      <c r="AC416" s="33"/>
      <c r="AD416" s="33"/>
      <c r="AE416" s="33"/>
      <c r="AF416" s="58">
        <f>SUMIF(Tabla2[Tarea],'POA Eje 3'!R416,Tabla2[Monto total (RD$)])</f>
        <v>0</v>
      </c>
    </row>
    <row r="417" spans="1:32" ht="63.75" x14ac:dyDescent="0.2">
      <c r="A417" s="321"/>
      <c r="B417" s="321"/>
      <c r="C417" s="310"/>
      <c r="D417" s="578"/>
      <c r="E417" s="580"/>
      <c r="F417" s="580"/>
      <c r="G417" s="580"/>
      <c r="H417" s="580"/>
      <c r="I417" s="580"/>
      <c r="J417" s="580"/>
      <c r="K417" s="310"/>
      <c r="L417" s="301"/>
      <c r="M417" s="211">
        <v>2</v>
      </c>
      <c r="N417" s="33" t="s">
        <v>1837</v>
      </c>
      <c r="O417" s="33" t="s">
        <v>783</v>
      </c>
      <c r="P417" s="33" t="s">
        <v>1288</v>
      </c>
      <c r="Q417" s="240">
        <v>1</v>
      </c>
      <c r="R417" s="242" t="s">
        <v>1475</v>
      </c>
      <c r="S417" s="240" t="s">
        <v>1477</v>
      </c>
      <c r="T417" s="243"/>
      <c r="U417" s="243"/>
      <c r="V417" s="243"/>
      <c r="W417" s="243"/>
      <c r="X417" s="243"/>
      <c r="Y417" s="243"/>
      <c r="Z417" s="243"/>
      <c r="AA417" s="243"/>
      <c r="AB417" s="243"/>
      <c r="AC417" s="243"/>
      <c r="AD417" s="243"/>
      <c r="AE417" s="243"/>
      <c r="AF417" s="58">
        <f>SUMIF(Tabla2[Tarea],'POA Eje 3'!R417,Tabla2[Monto total (RD$)])</f>
        <v>0</v>
      </c>
    </row>
    <row r="418" spans="1:32" ht="63.75" x14ac:dyDescent="0.2">
      <c r="A418" s="321"/>
      <c r="B418" s="321"/>
      <c r="C418" s="310"/>
      <c r="D418" s="578"/>
      <c r="E418" s="580"/>
      <c r="F418" s="580"/>
      <c r="G418" s="580"/>
      <c r="H418" s="580"/>
      <c r="I418" s="580"/>
      <c r="J418" s="580"/>
      <c r="K418" s="310"/>
      <c r="L418" s="301"/>
      <c r="M418" s="23">
        <v>3</v>
      </c>
      <c r="N418" s="33" t="s">
        <v>1838</v>
      </c>
      <c r="O418" s="33" t="s">
        <v>783</v>
      </c>
      <c r="P418" s="33" t="s">
        <v>1288</v>
      </c>
      <c r="Q418" s="33">
        <v>1</v>
      </c>
      <c r="R418" s="22" t="s">
        <v>1476</v>
      </c>
      <c r="S418" s="33" t="s">
        <v>1477</v>
      </c>
      <c r="T418" s="138"/>
      <c r="U418" s="138"/>
      <c r="V418" s="138"/>
      <c r="W418" s="209"/>
      <c r="X418" s="209"/>
      <c r="Y418" s="209"/>
      <c r="Z418" s="209"/>
      <c r="AA418" s="209"/>
      <c r="AB418" s="209"/>
      <c r="AC418" s="209"/>
      <c r="AD418" s="138"/>
      <c r="AE418" s="138"/>
      <c r="AF418" s="58">
        <f>SUMIF(Tabla2[Tarea],'POA Eje 3'!R418,Tabla2[Monto total (RD$)])</f>
        <v>0</v>
      </c>
    </row>
    <row r="419" spans="1:32" ht="39.6" customHeight="1" x14ac:dyDescent="0.2">
      <c r="A419" s="321"/>
      <c r="B419" s="321"/>
      <c r="C419" s="310"/>
      <c r="D419" s="578"/>
      <c r="E419" s="580"/>
      <c r="F419" s="580"/>
      <c r="G419" s="580"/>
      <c r="H419" s="580"/>
      <c r="I419" s="580"/>
      <c r="J419" s="580"/>
      <c r="K419" s="310"/>
      <c r="L419" s="301"/>
      <c r="M419" s="309">
        <v>4</v>
      </c>
      <c r="N419" s="309" t="s">
        <v>1839</v>
      </c>
      <c r="O419" s="309" t="s">
        <v>783</v>
      </c>
      <c r="P419" s="309" t="s">
        <v>1288</v>
      </c>
      <c r="Q419" s="33">
        <v>1</v>
      </c>
      <c r="R419" s="22" t="s">
        <v>1479</v>
      </c>
      <c r="S419" s="33" t="s">
        <v>1481</v>
      </c>
      <c r="T419" s="209"/>
      <c r="U419" s="209"/>
      <c r="V419" s="209"/>
      <c r="W419" s="138"/>
      <c r="X419" s="138"/>
      <c r="Y419" s="138"/>
      <c r="Z419" s="138"/>
      <c r="AA419" s="138"/>
      <c r="AB419" s="138"/>
      <c r="AC419" s="138"/>
      <c r="AD419" s="138"/>
      <c r="AE419" s="138"/>
      <c r="AF419" s="58">
        <f>SUMIF(Tabla2[Tarea],'POA Eje 3'!R419,Tabla2[Monto total (RD$)])</f>
        <v>0</v>
      </c>
    </row>
    <row r="420" spans="1:32" x14ac:dyDescent="0.2">
      <c r="A420" s="321"/>
      <c r="B420" s="321"/>
      <c r="C420" s="310"/>
      <c r="D420" s="578"/>
      <c r="E420" s="580"/>
      <c r="F420" s="580"/>
      <c r="G420" s="580"/>
      <c r="H420" s="580"/>
      <c r="I420" s="580"/>
      <c r="J420" s="580"/>
      <c r="K420" s="310"/>
      <c r="L420" s="301"/>
      <c r="M420" s="310"/>
      <c r="N420" s="310"/>
      <c r="O420" s="310"/>
      <c r="P420" s="310"/>
      <c r="Q420" s="33">
        <v>2</v>
      </c>
      <c r="R420" s="22" t="s">
        <v>1480</v>
      </c>
      <c r="S420" s="33"/>
      <c r="T420" s="209"/>
      <c r="U420" s="209"/>
      <c r="V420" s="209"/>
      <c r="W420" s="138"/>
      <c r="X420" s="138"/>
      <c r="Y420" s="138"/>
      <c r="Z420" s="138"/>
      <c r="AA420" s="138"/>
      <c r="AB420" s="138"/>
      <c r="AC420" s="138"/>
      <c r="AD420" s="138"/>
      <c r="AE420" s="138"/>
      <c r="AF420" s="58">
        <f>SUMIF(Tabla2[Tarea],'POA Eje 3'!R420,Tabla2[Monto total (RD$)])</f>
        <v>0</v>
      </c>
    </row>
    <row r="421" spans="1:32" x14ac:dyDescent="0.2">
      <c r="A421" s="321"/>
      <c r="B421" s="321"/>
      <c r="C421" s="310"/>
      <c r="D421" s="578"/>
      <c r="E421" s="580"/>
      <c r="F421" s="580"/>
      <c r="G421" s="580"/>
      <c r="H421" s="580"/>
      <c r="I421" s="580"/>
      <c r="J421" s="580"/>
      <c r="K421" s="310"/>
      <c r="L421" s="301"/>
      <c r="M421" s="311"/>
      <c r="N421" s="311"/>
      <c r="O421" s="311"/>
      <c r="P421" s="311"/>
      <c r="Q421" s="33">
        <v>3</v>
      </c>
      <c r="R421" s="28" t="s">
        <v>1478</v>
      </c>
      <c r="S421" s="33" t="s">
        <v>995</v>
      </c>
      <c r="T421" s="209"/>
      <c r="U421" s="209"/>
      <c r="V421" s="209"/>
      <c r="W421" s="138"/>
      <c r="X421" s="138"/>
      <c r="Y421" s="138"/>
      <c r="Z421" s="138"/>
      <c r="AA421" s="138"/>
      <c r="AB421" s="138"/>
      <c r="AC421" s="138"/>
      <c r="AD421" s="138"/>
      <c r="AE421" s="138"/>
      <c r="AF421" s="58">
        <f>SUMIF(Tabla2[Tarea],'POA Eje 3'!R421,Tabla2[Monto total (RD$)])</f>
        <v>0</v>
      </c>
    </row>
    <row r="422" spans="1:32" ht="51" x14ac:dyDescent="0.2">
      <c r="A422" s="321"/>
      <c r="B422" s="321"/>
      <c r="C422" s="575" t="s">
        <v>645</v>
      </c>
      <c r="D422" s="319" t="s">
        <v>646</v>
      </c>
      <c r="E422" s="319">
        <v>27</v>
      </c>
      <c r="F422" s="319">
        <v>35</v>
      </c>
      <c r="G422" s="319">
        <v>5</v>
      </c>
      <c r="H422" s="319">
        <v>10</v>
      </c>
      <c r="I422" s="319">
        <v>10</v>
      </c>
      <c r="J422" s="319">
        <v>10</v>
      </c>
      <c r="K422" s="319" t="s">
        <v>647</v>
      </c>
      <c r="L422" s="404" t="s">
        <v>782</v>
      </c>
      <c r="M422" s="61">
        <v>1</v>
      </c>
      <c r="N422" s="61" t="s">
        <v>1840</v>
      </c>
      <c r="O422" s="61" t="s">
        <v>782</v>
      </c>
      <c r="P422" s="33" t="s">
        <v>1288</v>
      </c>
      <c r="Q422" s="61">
        <v>1</v>
      </c>
      <c r="R422" s="10" t="s">
        <v>1332</v>
      </c>
      <c r="S422" s="33" t="s">
        <v>1333</v>
      </c>
      <c r="T422" s="106"/>
      <c r="U422" s="106"/>
      <c r="V422" s="106"/>
      <c r="W422" s="105"/>
      <c r="X422" s="61"/>
      <c r="Y422" s="61"/>
      <c r="Z422" s="61"/>
      <c r="AA422" s="61"/>
      <c r="AB422" s="61"/>
      <c r="AC422" s="61"/>
      <c r="AD422" s="61"/>
      <c r="AE422" s="61"/>
      <c r="AF422" s="58">
        <f>SUMIF(Tabla2[Tarea],'POA Eje 3'!R422,Tabla2[Monto total (RD$)])</f>
        <v>0</v>
      </c>
    </row>
    <row r="423" spans="1:32" ht="51" x14ac:dyDescent="0.2">
      <c r="A423" s="321"/>
      <c r="B423" s="321"/>
      <c r="C423" s="575"/>
      <c r="D423" s="372"/>
      <c r="E423" s="372"/>
      <c r="F423" s="372"/>
      <c r="G423" s="372"/>
      <c r="H423" s="372"/>
      <c r="I423" s="372"/>
      <c r="J423" s="372"/>
      <c r="K423" s="372"/>
      <c r="L423" s="405"/>
      <c r="M423" s="61">
        <v>2</v>
      </c>
      <c r="N423" s="61" t="s">
        <v>1841</v>
      </c>
      <c r="O423" s="61" t="s">
        <v>782</v>
      </c>
      <c r="P423" s="33" t="s">
        <v>1288</v>
      </c>
      <c r="Q423" s="33">
        <v>2</v>
      </c>
      <c r="R423" s="131" t="s">
        <v>1334</v>
      </c>
      <c r="S423" s="17" t="s">
        <v>1335</v>
      </c>
      <c r="T423" s="61"/>
      <c r="U423" s="61"/>
      <c r="V423" s="106"/>
      <c r="W423" s="61"/>
      <c r="X423" s="106"/>
      <c r="Y423" s="106"/>
      <c r="Z423" s="61"/>
      <c r="AA423" s="61"/>
      <c r="AB423" s="61"/>
      <c r="AC423" s="61"/>
      <c r="AD423" s="61"/>
      <c r="AE423" s="61"/>
      <c r="AF423" s="58">
        <f>SUMIF(Tabla2[Tarea],'POA Eje 3'!R423,Tabla2[Monto total (RD$)])</f>
        <v>0</v>
      </c>
    </row>
    <row r="424" spans="1:32" ht="51" x14ac:dyDescent="0.2">
      <c r="A424" s="321"/>
      <c r="B424" s="321"/>
      <c r="C424" s="575"/>
      <c r="D424" s="372"/>
      <c r="E424" s="372"/>
      <c r="F424" s="372"/>
      <c r="G424" s="372"/>
      <c r="H424" s="372"/>
      <c r="I424" s="372"/>
      <c r="J424" s="372"/>
      <c r="K424" s="372"/>
      <c r="L424" s="405"/>
      <c r="M424" s="65">
        <v>3</v>
      </c>
      <c r="N424" s="61" t="s">
        <v>1842</v>
      </c>
      <c r="O424" s="61" t="s">
        <v>782</v>
      </c>
      <c r="P424" s="33" t="s">
        <v>1288</v>
      </c>
      <c r="Q424" s="61">
        <v>3</v>
      </c>
      <c r="R424" s="29" t="s">
        <v>648</v>
      </c>
      <c r="S424" s="61" t="s">
        <v>666</v>
      </c>
      <c r="T424" s="61"/>
      <c r="U424" s="61"/>
      <c r="V424" s="106"/>
      <c r="W424" s="61"/>
      <c r="X424" s="106"/>
      <c r="Y424" s="106"/>
      <c r="Z424" s="106"/>
      <c r="AA424" s="106"/>
      <c r="AB424" s="106"/>
      <c r="AC424" s="106"/>
      <c r="AD424" s="106"/>
      <c r="AE424" s="106"/>
      <c r="AF424" s="58">
        <f>SUMIF(Tabla2[Tarea],'POA Eje 3'!R424,Tabla2[Monto total (RD$)])</f>
        <v>0</v>
      </c>
    </row>
    <row r="425" spans="1:32" ht="26.45" customHeight="1" x14ac:dyDescent="0.2">
      <c r="A425" s="321"/>
      <c r="B425" s="321"/>
      <c r="C425" s="575"/>
      <c r="D425" s="372"/>
      <c r="E425" s="372"/>
      <c r="F425" s="372"/>
      <c r="G425" s="372"/>
      <c r="H425" s="372"/>
      <c r="I425" s="372"/>
      <c r="J425" s="372"/>
      <c r="K425" s="372"/>
      <c r="L425" s="405"/>
      <c r="M425" s="319">
        <v>4</v>
      </c>
      <c r="N425" s="319" t="s">
        <v>1843</v>
      </c>
      <c r="O425" s="319" t="s">
        <v>782</v>
      </c>
      <c r="P425" s="319" t="s">
        <v>1288</v>
      </c>
      <c r="Q425" s="61">
        <v>4</v>
      </c>
      <c r="R425" s="32" t="s">
        <v>1339</v>
      </c>
      <c r="S425" s="61" t="s">
        <v>650</v>
      </c>
      <c r="T425" s="61"/>
      <c r="U425" s="61"/>
      <c r="V425" s="106"/>
      <c r="W425" s="106"/>
      <c r="X425" s="106"/>
      <c r="Y425" s="61"/>
      <c r="Z425" s="61"/>
      <c r="AA425" s="61"/>
      <c r="AB425" s="61"/>
      <c r="AC425" s="61"/>
      <c r="AD425" s="106"/>
      <c r="AE425" s="61"/>
      <c r="AF425" s="58">
        <f>SUMIF(Tabla2[Tarea],'POA Eje 3'!R425,Tabla2[Monto total (RD$)])</f>
        <v>400000</v>
      </c>
    </row>
    <row r="426" spans="1:32" x14ac:dyDescent="0.2">
      <c r="A426" s="321"/>
      <c r="B426" s="321"/>
      <c r="C426" s="575"/>
      <c r="D426" s="320"/>
      <c r="E426" s="320"/>
      <c r="F426" s="320"/>
      <c r="G426" s="320"/>
      <c r="H426" s="320"/>
      <c r="I426" s="320"/>
      <c r="J426" s="320"/>
      <c r="K426" s="320"/>
      <c r="L426" s="407"/>
      <c r="M426" s="320"/>
      <c r="N426" s="320"/>
      <c r="O426" s="320"/>
      <c r="P426" s="320"/>
      <c r="Q426" s="61">
        <v>5</v>
      </c>
      <c r="R426" s="32" t="s">
        <v>1336</v>
      </c>
      <c r="S426" s="61"/>
      <c r="T426" s="61"/>
      <c r="U426" s="61"/>
      <c r="V426" s="61"/>
      <c r="W426" s="61"/>
      <c r="X426" s="61"/>
      <c r="Y426" s="61"/>
      <c r="Z426" s="106"/>
      <c r="AA426" s="106"/>
      <c r="AB426" s="106"/>
      <c r="AC426" s="61"/>
      <c r="AD426" s="61"/>
      <c r="AE426" s="61"/>
      <c r="AF426" s="58">
        <f>SUMIF(Tabla2[Tarea],'POA Eje 3'!R426,Tabla2[Monto total (RD$)])</f>
        <v>200000</v>
      </c>
    </row>
    <row r="427" spans="1:32" ht="76.5" x14ac:dyDescent="0.2">
      <c r="A427" s="321"/>
      <c r="B427" s="321"/>
      <c r="C427" s="575" t="s">
        <v>651</v>
      </c>
      <c r="D427" s="319" t="s">
        <v>652</v>
      </c>
      <c r="E427" s="319" t="s">
        <v>180</v>
      </c>
      <c r="F427" s="319">
        <v>25</v>
      </c>
      <c r="G427" s="319">
        <v>0</v>
      </c>
      <c r="H427" s="319">
        <v>5</v>
      </c>
      <c r="I427" s="319">
        <v>10</v>
      </c>
      <c r="J427" s="319">
        <v>10</v>
      </c>
      <c r="K427" s="319" t="s">
        <v>667</v>
      </c>
      <c r="L427" s="404" t="s">
        <v>782</v>
      </c>
      <c r="M427" s="321">
        <v>1</v>
      </c>
      <c r="N427" s="321" t="s">
        <v>1844</v>
      </c>
      <c r="O427" s="321" t="s">
        <v>782</v>
      </c>
      <c r="P427" s="321" t="s">
        <v>1288</v>
      </c>
      <c r="Q427" s="61">
        <v>1</v>
      </c>
      <c r="R427" s="32" t="s">
        <v>1337</v>
      </c>
      <c r="S427" s="61" t="s">
        <v>1338</v>
      </c>
      <c r="T427" s="61"/>
      <c r="U427" s="61"/>
      <c r="V427" s="106"/>
      <c r="W427" s="106"/>
      <c r="X427" s="106"/>
      <c r="Y427" s="106"/>
      <c r="Z427" s="106"/>
      <c r="AA427" s="106"/>
      <c r="AB427" s="106"/>
      <c r="AC427" s="106"/>
      <c r="AD427" s="106"/>
      <c r="AE427" s="61"/>
      <c r="AF427" s="58">
        <f>SUMIF(Tabla2[Tarea],'POA Eje 3'!R427,Tabla2[Monto total (RD$)])</f>
        <v>1200000</v>
      </c>
    </row>
    <row r="428" spans="1:32" ht="25.5" x14ac:dyDescent="0.2">
      <c r="A428" s="321"/>
      <c r="B428" s="321"/>
      <c r="C428" s="575"/>
      <c r="D428" s="372"/>
      <c r="E428" s="372"/>
      <c r="F428" s="372"/>
      <c r="G428" s="372"/>
      <c r="H428" s="372"/>
      <c r="I428" s="372"/>
      <c r="J428" s="372"/>
      <c r="K428" s="372"/>
      <c r="L428" s="405"/>
      <c r="M428" s="321"/>
      <c r="N428" s="321"/>
      <c r="O428" s="321"/>
      <c r="P428" s="321"/>
      <c r="Q428" s="61">
        <v>2</v>
      </c>
      <c r="R428" s="32" t="s">
        <v>668</v>
      </c>
      <c r="S428" s="61" t="s">
        <v>649</v>
      </c>
      <c r="T428" s="61"/>
      <c r="U428" s="61"/>
      <c r="V428" s="61"/>
      <c r="W428" s="106"/>
      <c r="X428" s="106"/>
      <c r="Y428" s="106"/>
      <c r="Z428" s="106"/>
      <c r="AA428" s="61"/>
      <c r="AB428" s="61"/>
      <c r="AC428" s="61"/>
      <c r="AD428" s="61"/>
      <c r="AE428" s="61"/>
      <c r="AF428" s="58">
        <f>SUMIF(Tabla2[Tarea],'POA Eje 3'!R428,Tabla2[Monto total (RD$)])</f>
        <v>0</v>
      </c>
    </row>
    <row r="429" spans="1:32" ht="51" x14ac:dyDescent="0.2">
      <c r="A429" s="321"/>
      <c r="B429" s="321"/>
      <c r="C429" s="575"/>
      <c r="D429" s="320"/>
      <c r="E429" s="320"/>
      <c r="F429" s="320"/>
      <c r="G429" s="320"/>
      <c r="H429" s="320"/>
      <c r="I429" s="320"/>
      <c r="J429" s="320"/>
      <c r="K429" s="320"/>
      <c r="L429" s="407"/>
      <c r="M429" s="61">
        <v>2</v>
      </c>
      <c r="N429" s="61" t="s">
        <v>1845</v>
      </c>
      <c r="O429" s="61" t="s">
        <v>782</v>
      </c>
      <c r="P429" s="33" t="s">
        <v>1288</v>
      </c>
      <c r="Q429" s="61">
        <v>3</v>
      </c>
      <c r="R429" s="29" t="s">
        <v>669</v>
      </c>
      <c r="S429" s="61" t="s">
        <v>653</v>
      </c>
      <c r="T429" s="61"/>
      <c r="U429" s="61"/>
      <c r="V429" s="61"/>
      <c r="W429" s="61"/>
      <c r="X429" s="61"/>
      <c r="Y429" s="61"/>
      <c r="Z429" s="61"/>
      <c r="AA429" s="61"/>
      <c r="AB429" s="61"/>
      <c r="AC429" s="106"/>
      <c r="AD429" s="106"/>
      <c r="AE429" s="61"/>
      <c r="AF429" s="58">
        <f>SUMIF(Tabla2[Tarea],'POA Eje 3'!R429,Tabla2[Monto total (RD$)])</f>
        <v>0</v>
      </c>
    </row>
    <row r="430" spans="1:32" x14ac:dyDescent="0.2">
      <c r="AF430" s="38">
        <f>SUM(AF9:AF429)</f>
        <v>2362960825.2533298</v>
      </c>
    </row>
  </sheetData>
  <mergeCells count="943">
    <mergeCell ref="O337:O339"/>
    <mergeCell ref="P337:P339"/>
    <mergeCell ref="J193:J196"/>
    <mergeCell ref="K193:K196"/>
    <mergeCell ref="I223:I227"/>
    <mergeCell ref="K217:K220"/>
    <mergeCell ref="I211:I212"/>
    <mergeCell ref="I193:I196"/>
    <mergeCell ref="I186:I192"/>
    <mergeCell ref="P293:P295"/>
    <mergeCell ref="P296:P298"/>
    <mergeCell ref="M186:M187"/>
    <mergeCell ref="O186:O187"/>
    <mergeCell ref="P287:P292"/>
    <mergeCell ref="N197:N209"/>
    <mergeCell ref="M197:M209"/>
    <mergeCell ref="N223:N225"/>
    <mergeCell ref="M223:M225"/>
    <mergeCell ref="O197:O209"/>
    <mergeCell ref="P193:P194"/>
    <mergeCell ref="P186:P187"/>
    <mergeCell ref="O189:O191"/>
    <mergeCell ref="P299:P303"/>
    <mergeCell ref="N273:N275"/>
    <mergeCell ref="B82:B84"/>
    <mergeCell ref="C228:C257"/>
    <mergeCell ref="D228:D257"/>
    <mergeCell ref="E228:E257"/>
    <mergeCell ref="F228:F257"/>
    <mergeCell ref="G228:G257"/>
    <mergeCell ref="H228:H257"/>
    <mergeCell ref="I228:I257"/>
    <mergeCell ref="J228:J257"/>
    <mergeCell ref="E186:E192"/>
    <mergeCell ref="F186:F192"/>
    <mergeCell ref="G186:G192"/>
    <mergeCell ref="C221:C222"/>
    <mergeCell ref="E211:E212"/>
    <mergeCell ref="F211:F212"/>
    <mergeCell ref="C223:C227"/>
    <mergeCell ref="H197:H209"/>
    <mergeCell ref="I181:I185"/>
    <mergeCell ref="J181:J185"/>
    <mergeCell ref="H193:H196"/>
    <mergeCell ref="G181:G185"/>
    <mergeCell ref="H181:H185"/>
    <mergeCell ref="F193:F196"/>
    <mergeCell ref="D193:D196"/>
    <mergeCell ref="P181:P185"/>
    <mergeCell ref="M162:M173"/>
    <mergeCell ref="P162:P173"/>
    <mergeCell ref="K162:K169"/>
    <mergeCell ref="K170:K173"/>
    <mergeCell ref="K174:K180"/>
    <mergeCell ref="J170:J173"/>
    <mergeCell ref="J162:J169"/>
    <mergeCell ref="H170:H173"/>
    <mergeCell ref="I170:I173"/>
    <mergeCell ref="H162:H169"/>
    <mergeCell ref="I162:I169"/>
    <mergeCell ref="H174:H180"/>
    <mergeCell ref="I174:I180"/>
    <mergeCell ref="J174:J180"/>
    <mergeCell ref="P143:P152"/>
    <mergeCell ref="O143:O152"/>
    <mergeCell ref="L174:L180"/>
    <mergeCell ref="M174:M180"/>
    <mergeCell ref="N174:N180"/>
    <mergeCell ref="O174:O180"/>
    <mergeCell ref="P174:P180"/>
    <mergeCell ref="O162:O173"/>
    <mergeCell ref="P153:P161"/>
    <mergeCell ref="O153:O161"/>
    <mergeCell ref="N162:N173"/>
    <mergeCell ref="N143:N152"/>
    <mergeCell ref="M143:M152"/>
    <mergeCell ref="H155:H161"/>
    <mergeCell ref="I155:I161"/>
    <mergeCell ref="J155:J161"/>
    <mergeCell ref="H265:H269"/>
    <mergeCell ref="K221:K222"/>
    <mergeCell ref="J223:J227"/>
    <mergeCell ref="J211:J212"/>
    <mergeCell ref="K211:K212"/>
    <mergeCell ref="I197:I209"/>
    <mergeCell ref="J197:J209"/>
    <mergeCell ref="I328:I330"/>
    <mergeCell ref="K197:K209"/>
    <mergeCell ref="L197:L209"/>
    <mergeCell ref="I217:I220"/>
    <mergeCell ref="J265:J269"/>
    <mergeCell ref="K265:K269"/>
    <mergeCell ref="J270:J272"/>
    <mergeCell ref="L213:L214"/>
    <mergeCell ref="K126:K132"/>
    <mergeCell ref="L126:L132"/>
    <mergeCell ref="K133:K138"/>
    <mergeCell ref="L133:L138"/>
    <mergeCell ref="K285:K286"/>
    <mergeCell ref="L151:L152"/>
    <mergeCell ref="J151:J152"/>
    <mergeCell ref="K151:K152"/>
    <mergeCell ref="N373:N375"/>
    <mergeCell ref="N337:N339"/>
    <mergeCell ref="N229:N236"/>
    <mergeCell ref="M229:M236"/>
    <mergeCell ref="L258:L264"/>
    <mergeCell ref="L285:L286"/>
    <mergeCell ref="N277:N278"/>
    <mergeCell ref="N299:N303"/>
    <mergeCell ref="K331:K333"/>
    <mergeCell ref="M181:M185"/>
    <mergeCell ref="N186:N187"/>
    <mergeCell ref="O373:O375"/>
    <mergeCell ref="O273:O275"/>
    <mergeCell ref="M273:M275"/>
    <mergeCell ref="P277:P278"/>
    <mergeCell ref="P304:P308"/>
    <mergeCell ref="M153:M161"/>
    <mergeCell ref="N153:N161"/>
    <mergeCell ref="N181:N185"/>
    <mergeCell ref="O181:O185"/>
    <mergeCell ref="M193:M194"/>
    <mergeCell ref="N193:N194"/>
    <mergeCell ref="O193:O194"/>
    <mergeCell ref="M189:M191"/>
    <mergeCell ref="N189:N191"/>
    <mergeCell ref="M277:M278"/>
    <mergeCell ref="N287:N292"/>
    <mergeCell ref="O287:O292"/>
    <mergeCell ref="M293:M295"/>
    <mergeCell ref="N293:N295"/>
    <mergeCell ref="O293:O295"/>
    <mergeCell ref="M296:M298"/>
    <mergeCell ref="N296:N298"/>
    <mergeCell ref="P251:P257"/>
    <mergeCell ref="P258:P264"/>
    <mergeCell ref="P427:P428"/>
    <mergeCell ref="M425:M426"/>
    <mergeCell ref="N425:N426"/>
    <mergeCell ref="O425:O426"/>
    <mergeCell ref="P425:P426"/>
    <mergeCell ref="P309:P312"/>
    <mergeCell ref="P313:P315"/>
    <mergeCell ref="P316:P323"/>
    <mergeCell ref="P324:P327"/>
    <mergeCell ref="N427:N428"/>
    <mergeCell ref="O427:O428"/>
    <mergeCell ref="M427:M428"/>
    <mergeCell ref="M376:M378"/>
    <mergeCell ref="N376:N378"/>
    <mergeCell ref="O376:O378"/>
    <mergeCell ref="N355:N363"/>
    <mergeCell ref="M355:M363"/>
    <mergeCell ref="O340:O345"/>
    <mergeCell ref="P376:P378"/>
    <mergeCell ref="O370:O372"/>
    <mergeCell ref="P370:P372"/>
    <mergeCell ref="M373:M375"/>
    <mergeCell ref="M309:M312"/>
    <mergeCell ref="N309:N312"/>
    <mergeCell ref="P189:P191"/>
    <mergeCell ref="P197:P209"/>
    <mergeCell ref="P211:P212"/>
    <mergeCell ref="P217:P220"/>
    <mergeCell ref="P221:P222"/>
    <mergeCell ref="P266:P269"/>
    <mergeCell ref="P270:P272"/>
    <mergeCell ref="O258:O264"/>
    <mergeCell ref="M244:M250"/>
    <mergeCell ref="N244:N250"/>
    <mergeCell ref="O244:O250"/>
    <mergeCell ref="P244:P250"/>
    <mergeCell ref="P229:P235"/>
    <mergeCell ref="O223:O225"/>
    <mergeCell ref="P237:P243"/>
    <mergeCell ref="M251:M257"/>
    <mergeCell ref="N251:N257"/>
    <mergeCell ref="O251:O257"/>
    <mergeCell ref="O309:O312"/>
    <mergeCell ref="M313:M315"/>
    <mergeCell ref="N313:N315"/>
    <mergeCell ref="O313:O315"/>
    <mergeCell ref="L279:L280"/>
    <mergeCell ref="O277:O278"/>
    <mergeCell ref="K270:K272"/>
    <mergeCell ref="M287:M292"/>
    <mergeCell ref="O296:O298"/>
    <mergeCell ref="M299:M303"/>
    <mergeCell ref="O299:O303"/>
    <mergeCell ref="M304:M308"/>
    <mergeCell ref="N304:N308"/>
    <mergeCell ref="O304:O308"/>
    <mergeCell ref="A197:A315"/>
    <mergeCell ref="B279:B315"/>
    <mergeCell ref="C287:C315"/>
    <mergeCell ref="B197:B278"/>
    <mergeCell ref="C197:C210"/>
    <mergeCell ref="D197:D209"/>
    <mergeCell ref="E197:E209"/>
    <mergeCell ref="F197:F209"/>
    <mergeCell ref="G197:G209"/>
    <mergeCell ref="E213:E214"/>
    <mergeCell ref="D211:D212"/>
    <mergeCell ref="F277:F278"/>
    <mergeCell ref="G277:G278"/>
    <mergeCell ref="C273:C275"/>
    <mergeCell ref="G273:G275"/>
    <mergeCell ref="D270:D272"/>
    <mergeCell ref="D287:D315"/>
    <mergeCell ref="E287:E315"/>
    <mergeCell ref="F287:F315"/>
    <mergeCell ref="G287:G315"/>
    <mergeCell ref="D273:D275"/>
    <mergeCell ref="E273:E275"/>
    <mergeCell ref="F273:F275"/>
    <mergeCell ref="E281:E284"/>
    <mergeCell ref="C211:C212"/>
    <mergeCell ref="G221:G222"/>
    <mergeCell ref="H221:H222"/>
    <mergeCell ref="G217:G220"/>
    <mergeCell ref="D279:D280"/>
    <mergeCell ref="L221:L222"/>
    <mergeCell ref="D285:D286"/>
    <mergeCell ref="E285:E286"/>
    <mergeCell ref="F285:F286"/>
    <mergeCell ref="C279:C284"/>
    <mergeCell ref="C277:C278"/>
    <mergeCell ref="D277:D278"/>
    <mergeCell ref="E277:E278"/>
    <mergeCell ref="G211:G212"/>
    <mergeCell ref="H211:H212"/>
    <mergeCell ref="D213:D214"/>
    <mergeCell ref="H273:H275"/>
    <mergeCell ref="I273:I275"/>
    <mergeCell ref="K273:K275"/>
    <mergeCell ref="H277:H278"/>
    <mergeCell ref="H279:H280"/>
    <mergeCell ref="J273:J275"/>
    <mergeCell ref="D281:D284"/>
    <mergeCell ref="E270:E272"/>
    <mergeCell ref="P82:P84"/>
    <mergeCell ref="N129:N130"/>
    <mergeCell ref="N131:N132"/>
    <mergeCell ref="M129:M130"/>
    <mergeCell ref="M131:M132"/>
    <mergeCell ref="O129:O130"/>
    <mergeCell ref="O131:O132"/>
    <mergeCell ref="M140:M142"/>
    <mergeCell ref="O140:O142"/>
    <mergeCell ref="N140:N142"/>
    <mergeCell ref="M85:M93"/>
    <mergeCell ref="P117:P122"/>
    <mergeCell ref="P104:P109"/>
    <mergeCell ref="P110:P116"/>
    <mergeCell ref="O85:O93"/>
    <mergeCell ref="M104:M109"/>
    <mergeCell ref="P85:P93"/>
    <mergeCell ref="M94:M103"/>
    <mergeCell ref="N94:N103"/>
    <mergeCell ref="O94:O103"/>
    <mergeCell ref="P94:P103"/>
    <mergeCell ref="N85:N93"/>
    <mergeCell ref="M9:M13"/>
    <mergeCell ref="N9:N13"/>
    <mergeCell ref="N14:N18"/>
    <mergeCell ref="O14:O18"/>
    <mergeCell ref="P77:P81"/>
    <mergeCell ref="L77:L81"/>
    <mergeCell ref="P129:P130"/>
    <mergeCell ref="P131:P132"/>
    <mergeCell ref="P140:P142"/>
    <mergeCell ref="L82:L84"/>
    <mergeCell ref="O19:O23"/>
    <mergeCell ref="M110:M116"/>
    <mergeCell ref="O110:O116"/>
    <mergeCell ref="M117:M122"/>
    <mergeCell ref="N117:N122"/>
    <mergeCell ref="O117:O122"/>
    <mergeCell ref="N104:N109"/>
    <mergeCell ref="O104:O109"/>
    <mergeCell ref="N110:N116"/>
    <mergeCell ref="N77:N81"/>
    <mergeCell ref="M77:M81"/>
    <mergeCell ref="M82:M84"/>
    <mergeCell ref="N82:N84"/>
    <mergeCell ref="O82:O84"/>
    <mergeCell ref="P9:P13"/>
    <mergeCell ref="P14:P18"/>
    <mergeCell ref="P19:P23"/>
    <mergeCell ref="P34:P38"/>
    <mergeCell ref="P39:P46"/>
    <mergeCell ref="P50:P54"/>
    <mergeCell ref="M19:M23"/>
    <mergeCell ref="N39:N46"/>
    <mergeCell ref="O39:O46"/>
    <mergeCell ref="M39:M46"/>
    <mergeCell ref="N50:N54"/>
    <mergeCell ref="O50:O54"/>
    <mergeCell ref="M50:M54"/>
    <mergeCell ref="N34:N38"/>
    <mergeCell ref="O34:O38"/>
    <mergeCell ref="M34:M38"/>
    <mergeCell ref="M24:M29"/>
    <mergeCell ref="N24:N29"/>
    <mergeCell ref="O24:O29"/>
    <mergeCell ref="O9:O13"/>
    <mergeCell ref="M14:M18"/>
    <mergeCell ref="N19:N23"/>
    <mergeCell ref="P24:P29"/>
    <mergeCell ref="P30:P33"/>
    <mergeCell ref="E193:E196"/>
    <mergeCell ref="D181:D185"/>
    <mergeCell ref="E181:E185"/>
    <mergeCell ref="F181:F185"/>
    <mergeCell ref="H186:H192"/>
    <mergeCell ref="G193:G196"/>
    <mergeCell ref="C355:C363"/>
    <mergeCell ref="D355:D363"/>
    <mergeCell ref="E355:E363"/>
    <mergeCell ref="F355:F363"/>
    <mergeCell ref="G355:G363"/>
    <mergeCell ref="H355:H363"/>
    <mergeCell ref="C213:C215"/>
    <mergeCell ref="D217:D220"/>
    <mergeCell ref="E217:E220"/>
    <mergeCell ref="D221:D222"/>
    <mergeCell ref="E221:E222"/>
    <mergeCell ref="C265:C272"/>
    <mergeCell ref="D265:D269"/>
    <mergeCell ref="E265:E269"/>
    <mergeCell ref="F265:F269"/>
    <mergeCell ref="G265:G269"/>
    <mergeCell ref="C285:C286"/>
    <mergeCell ref="C328:C333"/>
    <mergeCell ref="C422:C426"/>
    <mergeCell ref="D422:D426"/>
    <mergeCell ref="C364:C378"/>
    <mergeCell ref="D364:D378"/>
    <mergeCell ref="E364:E378"/>
    <mergeCell ref="F364:F378"/>
    <mergeCell ref="G364:G378"/>
    <mergeCell ref="H364:H378"/>
    <mergeCell ref="I364:I378"/>
    <mergeCell ref="S337:S339"/>
    <mergeCell ref="L337:L339"/>
    <mergeCell ref="O334:O336"/>
    <mergeCell ref="C427:C429"/>
    <mergeCell ref="L379:L402"/>
    <mergeCell ref="C403:C421"/>
    <mergeCell ref="D403:D421"/>
    <mergeCell ref="E403:E421"/>
    <mergeCell ref="F403:F421"/>
    <mergeCell ref="G403:G421"/>
    <mergeCell ref="H403:H421"/>
    <mergeCell ref="I403:I421"/>
    <mergeCell ref="J403:J421"/>
    <mergeCell ref="K403:K421"/>
    <mergeCell ref="L403:L421"/>
    <mergeCell ref="C379:C402"/>
    <mergeCell ref="D379:D402"/>
    <mergeCell ref="E379:E402"/>
    <mergeCell ref="F379:F402"/>
    <mergeCell ref="G379:G402"/>
    <mergeCell ref="H379:H402"/>
    <mergeCell ref="I379:I402"/>
    <mergeCell ref="J379:J402"/>
    <mergeCell ref="C334:C336"/>
    <mergeCell ref="A340:A429"/>
    <mergeCell ref="B340:B429"/>
    <mergeCell ref="C340:C345"/>
    <mergeCell ref="D340:D345"/>
    <mergeCell ref="E340:E345"/>
    <mergeCell ref="F340:F345"/>
    <mergeCell ref="B337:B339"/>
    <mergeCell ref="C337:C339"/>
    <mergeCell ref="D337:D339"/>
    <mergeCell ref="E337:E339"/>
    <mergeCell ref="F337:F339"/>
    <mergeCell ref="C346:C354"/>
    <mergeCell ref="D346:D354"/>
    <mergeCell ref="E346:E354"/>
    <mergeCell ref="F346:F354"/>
    <mergeCell ref="D427:D429"/>
    <mergeCell ref="E427:E429"/>
    <mergeCell ref="F427:F429"/>
    <mergeCell ref="E422:E426"/>
    <mergeCell ref="A316:A339"/>
    <mergeCell ref="B316:B336"/>
    <mergeCell ref="C316:C323"/>
    <mergeCell ref="D316:D323"/>
    <mergeCell ref="E316:E323"/>
    <mergeCell ref="F316:F323"/>
    <mergeCell ref="G316:G323"/>
    <mergeCell ref="N324:N327"/>
    <mergeCell ref="O316:O323"/>
    <mergeCell ref="O324:O327"/>
    <mergeCell ref="J316:J323"/>
    <mergeCell ref="K316:K323"/>
    <mergeCell ref="L316:L323"/>
    <mergeCell ref="I316:I323"/>
    <mergeCell ref="N316:N323"/>
    <mergeCell ref="D335:D336"/>
    <mergeCell ref="E335:E336"/>
    <mergeCell ref="H335:H336"/>
    <mergeCell ref="G335:G336"/>
    <mergeCell ref="F335:F336"/>
    <mergeCell ref="H324:H327"/>
    <mergeCell ref="D328:D330"/>
    <mergeCell ref="D331:D333"/>
    <mergeCell ref="H328:H330"/>
    <mergeCell ref="E328:E330"/>
    <mergeCell ref="F328:F330"/>
    <mergeCell ref="G328:G330"/>
    <mergeCell ref="E331:E333"/>
    <mergeCell ref="D324:D327"/>
    <mergeCell ref="E324:E327"/>
    <mergeCell ref="F324:F327"/>
    <mergeCell ref="G324:G327"/>
    <mergeCell ref="P273:P275"/>
    <mergeCell ref="P223:P225"/>
    <mergeCell ref="L223:L227"/>
    <mergeCell ref="M337:M339"/>
    <mergeCell ref="H217:H220"/>
    <mergeCell ref="F217:F220"/>
    <mergeCell ref="C217:C220"/>
    <mergeCell ref="F221:F222"/>
    <mergeCell ref="D223:D227"/>
    <mergeCell ref="E223:E227"/>
    <mergeCell ref="F223:F227"/>
    <mergeCell ref="G223:G227"/>
    <mergeCell ref="C324:C327"/>
    <mergeCell ref="E279:E280"/>
    <mergeCell ref="F279:F280"/>
    <mergeCell ref="G279:G280"/>
    <mergeCell ref="C258:C264"/>
    <mergeCell ref="D258:D264"/>
    <mergeCell ref="E258:E264"/>
    <mergeCell ref="F258:F264"/>
    <mergeCell ref="G258:G264"/>
    <mergeCell ref="F281:F284"/>
    <mergeCell ref="G281:G284"/>
    <mergeCell ref="H281:H284"/>
    <mergeCell ref="F270:F272"/>
    <mergeCell ref="G270:G272"/>
    <mergeCell ref="K223:K227"/>
    <mergeCell ref="N266:N269"/>
    <mergeCell ref="N270:N272"/>
    <mergeCell ref="M266:M269"/>
    <mergeCell ref="M270:M272"/>
    <mergeCell ref="O266:O269"/>
    <mergeCell ref="O270:O272"/>
    <mergeCell ref="I258:I264"/>
    <mergeCell ref="H270:H272"/>
    <mergeCell ref="I270:I272"/>
    <mergeCell ref="L265:L272"/>
    <mergeCell ref="H258:H264"/>
    <mergeCell ref="H223:H227"/>
    <mergeCell ref="K228:K257"/>
    <mergeCell ref="L228:L257"/>
    <mergeCell ref="O229:O236"/>
    <mergeCell ref="M237:M243"/>
    <mergeCell ref="N237:N243"/>
    <mergeCell ref="O237:O243"/>
    <mergeCell ref="M258:M264"/>
    <mergeCell ref="N258:N264"/>
    <mergeCell ref="I265:I269"/>
    <mergeCell ref="S279:S284"/>
    <mergeCell ref="S197:S209"/>
    <mergeCell ref="S211:S212"/>
    <mergeCell ref="S213:S215"/>
    <mergeCell ref="O213:O215"/>
    <mergeCell ref="P213:P215"/>
    <mergeCell ref="L217:L220"/>
    <mergeCell ref="S217:S220"/>
    <mergeCell ref="S221:S222"/>
    <mergeCell ref="N221:N222"/>
    <mergeCell ref="M221:M222"/>
    <mergeCell ref="O221:O222"/>
    <mergeCell ref="O217:O220"/>
    <mergeCell ref="N211:N212"/>
    <mergeCell ref="M211:M212"/>
    <mergeCell ref="O211:O212"/>
    <mergeCell ref="N217:N220"/>
    <mergeCell ref="M217:M220"/>
    <mergeCell ref="N213:N215"/>
    <mergeCell ref="L277:L278"/>
    <mergeCell ref="M213:M215"/>
    <mergeCell ref="S223:S227"/>
    <mergeCell ref="S265:S272"/>
    <mergeCell ref="L273:L275"/>
    <mergeCell ref="D186:D192"/>
    <mergeCell ref="F117:F118"/>
    <mergeCell ref="G117:G118"/>
    <mergeCell ref="H117:H118"/>
    <mergeCell ref="I117:I118"/>
    <mergeCell ref="J117:J118"/>
    <mergeCell ref="D133:D138"/>
    <mergeCell ref="E133:E138"/>
    <mergeCell ref="F133:F138"/>
    <mergeCell ref="G155:G161"/>
    <mergeCell ref="F162:F169"/>
    <mergeCell ref="G162:G169"/>
    <mergeCell ref="D174:D180"/>
    <mergeCell ref="E174:E180"/>
    <mergeCell ref="F174:F180"/>
    <mergeCell ref="G174:G180"/>
    <mergeCell ref="E170:E173"/>
    <mergeCell ref="F170:F173"/>
    <mergeCell ref="G170:G173"/>
    <mergeCell ref="D155:D161"/>
    <mergeCell ref="E155:E161"/>
    <mergeCell ref="F155:F161"/>
    <mergeCell ref="H151:H152"/>
    <mergeCell ref="I151:I152"/>
    <mergeCell ref="D162:D169"/>
    <mergeCell ref="D170:D173"/>
    <mergeCell ref="E162:E169"/>
    <mergeCell ref="D82:D84"/>
    <mergeCell ref="E82:E84"/>
    <mergeCell ref="F82:F84"/>
    <mergeCell ref="C139:C142"/>
    <mergeCell ref="C143:C152"/>
    <mergeCell ref="F151:F152"/>
    <mergeCell ref="C126:C138"/>
    <mergeCell ref="D126:D132"/>
    <mergeCell ref="E126:E132"/>
    <mergeCell ref="F126:F132"/>
    <mergeCell ref="D140:D142"/>
    <mergeCell ref="E140:E142"/>
    <mergeCell ref="C117:C122"/>
    <mergeCell ref="D119:D122"/>
    <mergeCell ref="E119:E122"/>
    <mergeCell ref="F119:F122"/>
    <mergeCell ref="C162:C180"/>
    <mergeCell ref="G151:G152"/>
    <mergeCell ref="G110:G116"/>
    <mergeCell ref="H110:H116"/>
    <mergeCell ref="E104:E109"/>
    <mergeCell ref="F104:F109"/>
    <mergeCell ref="G104:G109"/>
    <mergeCell ref="H104:H109"/>
    <mergeCell ref="C82:C84"/>
    <mergeCell ref="F143:F150"/>
    <mergeCell ref="F140:F142"/>
    <mergeCell ref="G140:G142"/>
    <mergeCell ref="H140:H142"/>
    <mergeCell ref="G82:G84"/>
    <mergeCell ref="H82:H84"/>
    <mergeCell ref="G123:G125"/>
    <mergeCell ref="H123:H125"/>
    <mergeCell ref="G126:G132"/>
    <mergeCell ref="H126:H132"/>
    <mergeCell ref="G119:G122"/>
    <mergeCell ref="H119:H122"/>
    <mergeCell ref="D117:D118"/>
    <mergeCell ref="E117:E118"/>
    <mergeCell ref="A85:A196"/>
    <mergeCell ref="B85:B122"/>
    <mergeCell ref="C85:C103"/>
    <mergeCell ref="D85:D103"/>
    <mergeCell ref="E85:E103"/>
    <mergeCell ref="F85:F103"/>
    <mergeCell ref="B123:B161"/>
    <mergeCell ref="C123:C125"/>
    <mergeCell ref="D123:D125"/>
    <mergeCell ref="E123:E125"/>
    <mergeCell ref="F123:F125"/>
    <mergeCell ref="D143:D150"/>
    <mergeCell ref="D151:D152"/>
    <mergeCell ref="E143:E150"/>
    <mergeCell ref="E151:E152"/>
    <mergeCell ref="C110:C116"/>
    <mergeCell ref="D110:D116"/>
    <mergeCell ref="E110:E116"/>
    <mergeCell ref="F110:F116"/>
    <mergeCell ref="C104:C109"/>
    <mergeCell ref="D104:D109"/>
    <mergeCell ref="B162:B196"/>
    <mergeCell ref="C181:C196"/>
    <mergeCell ref="C153:C161"/>
    <mergeCell ref="S70:S76"/>
    <mergeCell ref="I67:I69"/>
    <mergeCell ref="J67:J69"/>
    <mergeCell ref="K67:K69"/>
    <mergeCell ref="L67:L69"/>
    <mergeCell ref="S67:S69"/>
    <mergeCell ref="H67:H69"/>
    <mergeCell ref="N67:N69"/>
    <mergeCell ref="M67:M69"/>
    <mergeCell ref="O67:O69"/>
    <mergeCell ref="H70:H76"/>
    <mergeCell ref="I70:I76"/>
    <mergeCell ref="J70:J76"/>
    <mergeCell ref="K70:K76"/>
    <mergeCell ref="P67:P69"/>
    <mergeCell ref="M70:M75"/>
    <mergeCell ref="N70:N75"/>
    <mergeCell ref="O70:O75"/>
    <mergeCell ref="P70:P75"/>
    <mergeCell ref="L70:L76"/>
    <mergeCell ref="C70:C76"/>
    <mergeCell ref="C77:C81"/>
    <mergeCell ref="D77:D81"/>
    <mergeCell ref="E77:E81"/>
    <mergeCell ref="D70:D76"/>
    <mergeCell ref="E70:E76"/>
    <mergeCell ref="F70:F76"/>
    <mergeCell ref="G70:G76"/>
    <mergeCell ref="C67:C69"/>
    <mergeCell ref="D67:D69"/>
    <mergeCell ref="E67:E69"/>
    <mergeCell ref="F67:F69"/>
    <mergeCell ref="G67:G69"/>
    <mergeCell ref="F77:F81"/>
    <mergeCell ref="G77:G81"/>
    <mergeCell ref="S55:S57"/>
    <mergeCell ref="C55:C66"/>
    <mergeCell ref="D55:D66"/>
    <mergeCell ref="E55:E66"/>
    <mergeCell ref="F55:F66"/>
    <mergeCell ref="G55:G66"/>
    <mergeCell ref="H55:H66"/>
    <mergeCell ref="I55:I66"/>
    <mergeCell ref="J55:J66"/>
    <mergeCell ref="K55:K66"/>
    <mergeCell ref="O61:O63"/>
    <mergeCell ref="P61:P63"/>
    <mergeCell ref="N64:N66"/>
    <mergeCell ref="O64:O66"/>
    <mergeCell ref="M64:M66"/>
    <mergeCell ref="P55:P57"/>
    <mergeCell ref="P64:P66"/>
    <mergeCell ref="M58:M60"/>
    <mergeCell ref="N58:N60"/>
    <mergeCell ref="N55:N57"/>
    <mergeCell ref="O55:O57"/>
    <mergeCell ref="M55:M57"/>
    <mergeCell ref="M61:M63"/>
    <mergeCell ref="N61:N63"/>
    <mergeCell ref="C48:C49"/>
    <mergeCell ref="D48:D49"/>
    <mergeCell ref="E48:E49"/>
    <mergeCell ref="F48:F49"/>
    <mergeCell ref="G48:G49"/>
    <mergeCell ref="H48:H49"/>
    <mergeCell ref="S50:S54"/>
    <mergeCell ref="S48:S49"/>
    <mergeCell ref="C50:C54"/>
    <mergeCell ref="D50:D54"/>
    <mergeCell ref="E50:E54"/>
    <mergeCell ref="F50:F54"/>
    <mergeCell ref="G50:G54"/>
    <mergeCell ref="H50:H54"/>
    <mergeCell ref="K48:K49"/>
    <mergeCell ref="I50:I54"/>
    <mergeCell ref="J50:J54"/>
    <mergeCell ref="K50:K54"/>
    <mergeCell ref="L50:L54"/>
    <mergeCell ref="L48:L49"/>
    <mergeCell ref="M48:M49"/>
    <mergeCell ref="N48:N49"/>
    <mergeCell ref="O48:O49"/>
    <mergeCell ref="P48:P49"/>
    <mergeCell ref="E9:E18"/>
    <mergeCell ref="F9:F18"/>
    <mergeCell ref="C19:C23"/>
    <mergeCell ref="D19:D23"/>
    <mergeCell ref="E19:E23"/>
    <mergeCell ref="F19:F23"/>
    <mergeCell ref="I39:I46"/>
    <mergeCell ref="G9:G18"/>
    <mergeCell ref="H9:H18"/>
    <mergeCell ref="I9:I18"/>
    <mergeCell ref="C34:C38"/>
    <mergeCell ref="D34:D38"/>
    <mergeCell ref="E34:E38"/>
    <mergeCell ref="F34:F38"/>
    <mergeCell ref="G34:G38"/>
    <mergeCell ref="H34:H38"/>
    <mergeCell ref="I34:I38"/>
    <mergeCell ref="I19:I23"/>
    <mergeCell ref="C39:C46"/>
    <mergeCell ref="D39:D46"/>
    <mergeCell ref="E39:E46"/>
    <mergeCell ref="F39:F46"/>
    <mergeCell ref="G39:G46"/>
    <mergeCell ref="H39:H46"/>
    <mergeCell ref="A1:AF1"/>
    <mergeCell ref="A2:AF2"/>
    <mergeCell ref="G5:J5"/>
    <mergeCell ref="T5:AE5"/>
    <mergeCell ref="T6:AE6"/>
    <mergeCell ref="AF6:AF8"/>
    <mergeCell ref="T7:V7"/>
    <mergeCell ref="W7:Y7"/>
    <mergeCell ref="Z7:AB7"/>
    <mergeCell ref="AC7:AE7"/>
    <mergeCell ref="G6:J6"/>
    <mergeCell ref="K6:K8"/>
    <mergeCell ref="L6:L8"/>
    <mergeCell ref="M6:M8"/>
    <mergeCell ref="R6:R8"/>
    <mergeCell ref="G7:G8"/>
    <mergeCell ref="M5:N5"/>
    <mergeCell ref="Q5:R5"/>
    <mergeCell ref="P6:P8"/>
    <mergeCell ref="H7:H8"/>
    <mergeCell ref="I7:I8"/>
    <mergeCell ref="J7:J8"/>
    <mergeCell ref="S6:S8"/>
    <mergeCell ref="Q6:Q8"/>
    <mergeCell ref="N6:N8"/>
    <mergeCell ref="O6:O8"/>
    <mergeCell ref="A6:A8"/>
    <mergeCell ref="F422:F426"/>
    <mergeCell ref="G422:G426"/>
    <mergeCell ref="H422:H426"/>
    <mergeCell ref="I422:I426"/>
    <mergeCell ref="J422:J426"/>
    <mergeCell ref="K422:K426"/>
    <mergeCell ref="L422:L426"/>
    <mergeCell ref="M316:M323"/>
    <mergeCell ref="M324:M327"/>
    <mergeCell ref="M334:M336"/>
    <mergeCell ref="J9:J18"/>
    <mergeCell ref="K9:K18"/>
    <mergeCell ref="L9:L18"/>
    <mergeCell ref="G19:G23"/>
    <mergeCell ref="H19:H23"/>
    <mergeCell ref="O355:O363"/>
    <mergeCell ref="N346:N347"/>
    <mergeCell ref="O346:O347"/>
    <mergeCell ref="O351:O352"/>
    <mergeCell ref="C9:C18"/>
    <mergeCell ref="D9:D18"/>
    <mergeCell ref="G427:G429"/>
    <mergeCell ref="H427:H429"/>
    <mergeCell ref="I427:I429"/>
    <mergeCell ref="J427:J429"/>
    <mergeCell ref="K427:K429"/>
    <mergeCell ref="L427:L429"/>
    <mergeCell ref="G285:G286"/>
    <mergeCell ref="H285:H286"/>
    <mergeCell ref="I285:I286"/>
    <mergeCell ref="H287:H315"/>
    <mergeCell ref="I287:I315"/>
    <mergeCell ref="I324:I327"/>
    <mergeCell ref="J324:J327"/>
    <mergeCell ref="K324:K327"/>
    <mergeCell ref="L324:L327"/>
    <mergeCell ref="I337:I339"/>
    <mergeCell ref="G340:G345"/>
    <mergeCell ref="H316:H323"/>
    <mergeCell ref="L364:L378"/>
    <mergeCell ref="J364:J378"/>
    <mergeCell ref="K364:K378"/>
    <mergeCell ref="K379:K402"/>
    <mergeCell ref="L287:L315"/>
    <mergeCell ref="J331:J333"/>
    <mergeCell ref="J287:J315"/>
    <mergeCell ref="K287:K315"/>
    <mergeCell ref="J285:J286"/>
    <mergeCell ref="J217:J220"/>
    <mergeCell ref="I221:I222"/>
    <mergeCell ref="L331:L333"/>
    <mergeCell ref="L281:L284"/>
    <mergeCell ref="L211:L212"/>
    <mergeCell ref="J258:J264"/>
    <mergeCell ref="K258:K264"/>
    <mergeCell ref="J328:J330"/>
    <mergeCell ref="K328:K330"/>
    <mergeCell ref="L328:L330"/>
    <mergeCell ref="J213:J214"/>
    <mergeCell ref="K213:K214"/>
    <mergeCell ref="J279:J280"/>
    <mergeCell ref="K279:K280"/>
    <mergeCell ref="I281:I284"/>
    <mergeCell ref="J281:J284"/>
    <mergeCell ref="K281:K284"/>
    <mergeCell ref="I277:I278"/>
    <mergeCell ref="J277:J278"/>
    <mergeCell ref="K277:K278"/>
    <mergeCell ref="I279:I280"/>
    <mergeCell ref="I119:I122"/>
    <mergeCell ref="J119:J122"/>
    <mergeCell ref="K155:K161"/>
    <mergeCell ref="L155:L161"/>
    <mergeCell ref="L193:L196"/>
    <mergeCell ref="J186:J192"/>
    <mergeCell ref="K110:K116"/>
    <mergeCell ref="K123:K125"/>
    <mergeCell ref="L123:L125"/>
    <mergeCell ref="L110:L116"/>
    <mergeCell ref="K186:K192"/>
    <mergeCell ref="L181:L185"/>
    <mergeCell ref="L162:L169"/>
    <mergeCell ref="L170:L173"/>
    <mergeCell ref="L143:L150"/>
    <mergeCell ref="I140:I142"/>
    <mergeCell ref="J140:J142"/>
    <mergeCell ref="L186:L192"/>
    <mergeCell ref="K140:K142"/>
    <mergeCell ref="L140:L142"/>
    <mergeCell ref="K181:K185"/>
    <mergeCell ref="I110:I116"/>
    <mergeCell ref="J110:J116"/>
    <mergeCell ref="L119:L122"/>
    <mergeCell ref="I104:I109"/>
    <mergeCell ref="J104:J109"/>
    <mergeCell ref="K104:K109"/>
    <mergeCell ref="L104:L109"/>
    <mergeCell ref="G143:G150"/>
    <mergeCell ref="H143:H150"/>
    <mergeCell ref="I143:I150"/>
    <mergeCell ref="G85:G103"/>
    <mergeCell ref="H85:H103"/>
    <mergeCell ref="I85:I103"/>
    <mergeCell ref="J85:J103"/>
    <mergeCell ref="I123:I125"/>
    <mergeCell ref="J123:J125"/>
    <mergeCell ref="I126:I132"/>
    <mergeCell ref="J126:J132"/>
    <mergeCell ref="G133:G138"/>
    <mergeCell ref="H133:H138"/>
    <mergeCell ref="I133:I138"/>
    <mergeCell ref="J133:J138"/>
    <mergeCell ref="K119:K122"/>
    <mergeCell ref="J143:J150"/>
    <mergeCell ref="K143:K150"/>
    <mergeCell ref="K117:K118"/>
    <mergeCell ref="L117:L118"/>
    <mergeCell ref="J24:J33"/>
    <mergeCell ref="K24:K33"/>
    <mergeCell ref="J39:J46"/>
    <mergeCell ref="K39:K46"/>
    <mergeCell ref="L39:L46"/>
    <mergeCell ref="J34:J38"/>
    <mergeCell ref="K34:K38"/>
    <mergeCell ref="H77:H81"/>
    <mergeCell ref="L85:L103"/>
    <mergeCell ref="L24:L33"/>
    <mergeCell ref="L34:L38"/>
    <mergeCell ref="K85:K103"/>
    <mergeCell ref="L55:L66"/>
    <mergeCell ref="I77:I81"/>
    <mergeCell ref="J77:J81"/>
    <mergeCell ref="K77:K81"/>
    <mergeCell ref="I82:I84"/>
    <mergeCell ref="J82:J84"/>
    <mergeCell ref="I48:I49"/>
    <mergeCell ref="J48:J49"/>
    <mergeCell ref="K82:K84"/>
    <mergeCell ref="O77:O81"/>
    <mergeCell ref="A3:AF3"/>
    <mergeCell ref="A4:AF4"/>
    <mergeCell ref="A9:A84"/>
    <mergeCell ref="B9:B81"/>
    <mergeCell ref="S19:S23"/>
    <mergeCell ref="C24:C33"/>
    <mergeCell ref="D24:D33"/>
    <mergeCell ref="E24:E33"/>
    <mergeCell ref="F24:F33"/>
    <mergeCell ref="G24:G33"/>
    <mergeCell ref="L19:L23"/>
    <mergeCell ref="B6:B8"/>
    <mergeCell ref="C6:C8"/>
    <mergeCell ref="D6:D8"/>
    <mergeCell ref="E6:E8"/>
    <mergeCell ref="F6:F8"/>
    <mergeCell ref="M30:M33"/>
    <mergeCell ref="N30:N33"/>
    <mergeCell ref="O30:O33"/>
    <mergeCell ref="J19:J23"/>
    <mergeCell ref="K19:K23"/>
    <mergeCell ref="H24:H33"/>
    <mergeCell ref="I24:I33"/>
    <mergeCell ref="F213:F214"/>
    <mergeCell ref="G213:G214"/>
    <mergeCell ref="H213:H214"/>
    <mergeCell ref="I213:I214"/>
    <mergeCell ref="F331:F333"/>
    <mergeCell ref="G331:G333"/>
    <mergeCell ref="H331:H333"/>
    <mergeCell ref="N351:N352"/>
    <mergeCell ref="M346:M347"/>
    <mergeCell ref="N340:N345"/>
    <mergeCell ref="M340:M345"/>
    <mergeCell ref="N334:N336"/>
    <mergeCell ref="H340:H345"/>
    <mergeCell ref="I340:I345"/>
    <mergeCell ref="J340:J345"/>
    <mergeCell ref="K340:K345"/>
    <mergeCell ref="I335:I336"/>
    <mergeCell ref="L340:L345"/>
    <mergeCell ref="J337:J339"/>
    <mergeCell ref="K337:K339"/>
    <mergeCell ref="I346:I354"/>
    <mergeCell ref="J221:J222"/>
    <mergeCell ref="J335:J336"/>
    <mergeCell ref="I331:I333"/>
    <mergeCell ref="J346:J354"/>
    <mergeCell ref="K346:K354"/>
    <mergeCell ref="L346:L354"/>
    <mergeCell ref="L335:L336"/>
    <mergeCell ref="K335:K336"/>
    <mergeCell ref="M351:M352"/>
    <mergeCell ref="G346:G354"/>
    <mergeCell ref="H346:H354"/>
    <mergeCell ref="M419:M421"/>
    <mergeCell ref="M370:M372"/>
    <mergeCell ref="J355:J363"/>
    <mergeCell ref="K355:K363"/>
    <mergeCell ref="L355:L363"/>
    <mergeCell ref="I355:I363"/>
    <mergeCell ref="M403:M416"/>
    <mergeCell ref="M379:M391"/>
    <mergeCell ref="G337:G339"/>
    <mergeCell ref="H337:H339"/>
    <mergeCell ref="N419:N421"/>
    <mergeCell ref="O419:O421"/>
    <mergeCell ref="P419:P421"/>
    <mergeCell ref="N329:N333"/>
    <mergeCell ref="O329:O333"/>
    <mergeCell ref="M329:M333"/>
    <mergeCell ref="P329:P333"/>
    <mergeCell ref="O379:O391"/>
    <mergeCell ref="P379:P391"/>
    <mergeCell ref="M392:M402"/>
    <mergeCell ref="N392:N402"/>
    <mergeCell ref="O392:O402"/>
    <mergeCell ref="P392:P402"/>
    <mergeCell ref="N403:N416"/>
    <mergeCell ref="O403:O416"/>
    <mergeCell ref="P403:P416"/>
    <mergeCell ref="P334:P336"/>
    <mergeCell ref="P340:P345"/>
    <mergeCell ref="P346:P347"/>
    <mergeCell ref="P351:P352"/>
    <mergeCell ref="P355:P363"/>
    <mergeCell ref="P373:P375"/>
    <mergeCell ref="N370:N372"/>
    <mergeCell ref="N379:N391"/>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651"/>
  <sheetViews>
    <sheetView showGridLines="0" zoomScale="80" zoomScaleNormal="80" workbookViewId="0">
      <selection activeCell="B6" sqref="B6"/>
    </sheetView>
  </sheetViews>
  <sheetFormatPr defaultColWidth="12.625" defaultRowHeight="14.25" x14ac:dyDescent="0.2"/>
  <cols>
    <col min="1" max="1" width="30.125" style="235" customWidth="1"/>
    <col min="2" max="2" width="33.25" style="235" customWidth="1"/>
    <col min="3" max="3" width="22.75" style="235" customWidth="1"/>
    <col min="4" max="4" width="35.625" style="235" customWidth="1"/>
    <col min="5" max="5" width="29.75" style="235" bestFit="1" customWidth="1"/>
    <col min="6" max="7" width="43.875" style="235" customWidth="1"/>
    <col min="8" max="8" width="31.125" style="235" customWidth="1"/>
    <col min="9" max="9" width="19.25" style="235" customWidth="1"/>
    <col min="10" max="10" width="16.25" style="234" customWidth="1"/>
    <col min="11" max="11" width="23" style="235" customWidth="1"/>
    <col min="12" max="12" width="11.375" style="234" customWidth="1"/>
    <col min="13" max="13" width="11.875" style="234" customWidth="1"/>
    <col min="14" max="14" width="12.625" style="256" customWidth="1"/>
    <col min="15" max="15" width="11.5" style="235" customWidth="1"/>
    <col min="16" max="16" width="16.875" style="249" customWidth="1"/>
    <col min="17" max="17" width="19.5" style="261" customWidth="1"/>
    <col min="18" max="16384" width="12.625" style="235"/>
  </cols>
  <sheetData>
    <row r="1" spans="1:17" ht="15" x14ac:dyDescent="0.2">
      <c r="A1" s="244"/>
      <c r="E1" s="244"/>
      <c r="F1" s="244"/>
      <c r="G1" s="244"/>
      <c r="H1" s="244"/>
      <c r="I1" s="244"/>
      <c r="J1" s="245"/>
      <c r="K1" s="244"/>
      <c r="L1" s="245"/>
      <c r="M1" s="244"/>
      <c r="N1" s="244"/>
      <c r="O1" s="246"/>
      <c r="P1" s="247"/>
      <c r="Q1" s="260"/>
    </row>
    <row r="2" spans="1:17" x14ac:dyDescent="0.2">
      <c r="M2" s="235"/>
      <c r="N2" s="248" t="s">
        <v>0</v>
      </c>
      <c r="O2" s="249"/>
      <c r="P2" s="250"/>
    </row>
    <row r="3" spans="1:17" x14ac:dyDescent="0.2">
      <c r="M3" s="235"/>
      <c r="N3" s="251" t="s">
        <v>1</v>
      </c>
      <c r="O3" s="249"/>
      <c r="P3" s="250"/>
    </row>
    <row r="4" spans="1:17" s="297" customFormat="1" ht="25.5" x14ac:dyDescent="0.2">
      <c r="A4" s="252" t="s">
        <v>725</v>
      </c>
      <c r="B4" s="252" t="s">
        <v>664</v>
      </c>
      <c r="C4" s="252" t="s">
        <v>136</v>
      </c>
      <c r="D4" s="252" t="s">
        <v>133</v>
      </c>
      <c r="E4" s="252" t="s">
        <v>129</v>
      </c>
      <c r="F4" s="252" t="s">
        <v>801</v>
      </c>
      <c r="G4" s="252" t="s">
        <v>898</v>
      </c>
      <c r="H4" s="252" t="s">
        <v>802</v>
      </c>
      <c r="I4" s="252" t="s">
        <v>804</v>
      </c>
      <c r="J4" s="252" t="s">
        <v>130</v>
      </c>
      <c r="K4" s="252" t="s">
        <v>132</v>
      </c>
      <c r="L4" s="253" t="s">
        <v>891</v>
      </c>
      <c r="M4" s="252" t="s">
        <v>892</v>
      </c>
      <c r="N4" s="252" t="s">
        <v>2</v>
      </c>
      <c r="O4" s="254" t="s">
        <v>131</v>
      </c>
      <c r="P4" s="254" t="s">
        <v>3</v>
      </c>
      <c r="Q4" s="262" t="s">
        <v>4</v>
      </c>
    </row>
    <row r="5" spans="1:17" s="272" customFormat="1" ht="76.5" x14ac:dyDescent="0.2">
      <c r="A5" s="289" t="s">
        <v>711</v>
      </c>
      <c r="B5" s="290" t="s">
        <v>901</v>
      </c>
      <c r="C5" s="54" t="s">
        <v>493</v>
      </c>
      <c r="D5" s="291" t="s">
        <v>494</v>
      </c>
      <c r="E5" s="292" t="s">
        <v>546</v>
      </c>
      <c r="F5" s="292" t="s">
        <v>1819</v>
      </c>
      <c r="G5" s="292" t="s">
        <v>1288</v>
      </c>
      <c r="H5" s="293" t="s">
        <v>1331</v>
      </c>
      <c r="I5" s="293" t="s">
        <v>1111</v>
      </c>
      <c r="J5" s="293" t="s">
        <v>2100</v>
      </c>
      <c r="K5" s="46" t="s">
        <v>2101</v>
      </c>
      <c r="L5" s="294">
        <v>26111607</v>
      </c>
      <c r="M5" s="45" t="s">
        <v>836</v>
      </c>
      <c r="N5" s="293" t="s">
        <v>903</v>
      </c>
      <c r="O5" s="290">
        <v>2</v>
      </c>
      <c r="P5" s="295">
        <v>200000</v>
      </c>
      <c r="Q5" s="296">
        <v>400000</v>
      </c>
    </row>
    <row r="6" spans="1:17" s="272" customFormat="1" ht="25.5" x14ac:dyDescent="0.2">
      <c r="A6" s="289" t="s">
        <v>711</v>
      </c>
      <c r="B6" s="290" t="s">
        <v>901</v>
      </c>
      <c r="C6" s="54" t="s">
        <v>493</v>
      </c>
      <c r="D6" s="291" t="s">
        <v>494</v>
      </c>
      <c r="E6" s="292" t="s">
        <v>546</v>
      </c>
      <c r="F6" s="292" t="s">
        <v>1819</v>
      </c>
      <c r="G6" s="292" t="s">
        <v>1288</v>
      </c>
      <c r="H6" s="293" t="s">
        <v>1331</v>
      </c>
      <c r="I6" s="293" t="s">
        <v>1111</v>
      </c>
      <c r="J6" s="293" t="s">
        <v>2102</v>
      </c>
      <c r="K6" s="46" t="s">
        <v>2103</v>
      </c>
      <c r="L6" s="294">
        <v>39101603</v>
      </c>
      <c r="M6" s="45" t="s">
        <v>842</v>
      </c>
      <c r="N6" s="293" t="s">
        <v>903</v>
      </c>
      <c r="O6" s="290">
        <v>300</v>
      </c>
      <c r="P6" s="295">
        <v>2500</v>
      </c>
      <c r="Q6" s="296">
        <v>750000</v>
      </c>
    </row>
    <row r="7" spans="1:17" s="272" customFormat="1" ht="25.5" x14ac:dyDescent="0.2">
      <c r="A7" s="289" t="s">
        <v>711</v>
      </c>
      <c r="B7" s="290" t="s">
        <v>901</v>
      </c>
      <c r="C7" s="54" t="s">
        <v>493</v>
      </c>
      <c r="D7" s="291" t="s">
        <v>494</v>
      </c>
      <c r="E7" s="292" t="s">
        <v>546</v>
      </c>
      <c r="F7" s="292" t="s">
        <v>1819</v>
      </c>
      <c r="G7" s="292" t="s">
        <v>1288</v>
      </c>
      <c r="H7" s="293" t="s">
        <v>1331</v>
      </c>
      <c r="I7" s="293" t="s">
        <v>1111</v>
      </c>
      <c r="J7" s="293" t="s">
        <v>2104</v>
      </c>
      <c r="K7" s="46"/>
      <c r="L7" s="294">
        <v>32121705</v>
      </c>
      <c r="M7" s="45" t="s">
        <v>842</v>
      </c>
      <c r="N7" s="293" t="s">
        <v>903</v>
      </c>
      <c r="O7" s="290">
        <v>4</v>
      </c>
      <c r="P7" s="295">
        <v>90000</v>
      </c>
      <c r="Q7" s="296">
        <v>360000</v>
      </c>
    </row>
    <row r="8" spans="1:17" s="272" customFormat="1" ht="38.25" x14ac:dyDescent="0.2">
      <c r="A8" s="289" t="s">
        <v>711</v>
      </c>
      <c r="B8" s="290" t="s">
        <v>901</v>
      </c>
      <c r="C8" s="54" t="s">
        <v>493</v>
      </c>
      <c r="D8" s="291" t="s">
        <v>494</v>
      </c>
      <c r="E8" s="292" t="s">
        <v>546</v>
      </c>
      <c r="F8" s="292" t="s">
        <v>1819</v>
      </c>
      <c r="G8" s="292" t="s">
        <v>1288</v>
      </c>
      <c r="H8" s="293" t="s">
        <v>1331</v>
      </c>
      <c r="I8" s="293" t="s">
        <v>1111</v>
      </c>
      <c r="J8" s="293" t="s">
        <v>2105</v>
      </c>
      <c r="K8" s="46" t="s">
        <v>2106</v>
      </c>
      <c r="L8" s="294">
        <v>32111701</v>
      </c>
      <c r="M8" s="45" t="s">
        <v>842</v>
      </c>
      <c r="N8" s="293" t="s">
        <v>903</v>
      </c>
      <c r="O8" s="290">
        <v>200</v>
      </c>
      <c r="P8" s="295">
        <v>1500</v>
      </c>
      <c r="Q8" s="296">
        <v>300000</v>
      </c>
    </row>
    <row r="9" spans="1:17" s="272" customFormat="1" ht="63.75" x14ac:dyDescent="0.2">
      <c r="A9" s="289" t="s">
        <v>711</v>
      </c>
      <c r="B9" s="290" t="s">
        <v>901</v>
      </c>
      <c r="C9" s="54" t="s">
        <v>493</v>
      </c>
      <c r="D9" s="291" t="s">
        <v>494</v>
      </c>
      <c r="E9" s="292" t="s">
        <v>546</v>
      </c>
      <c r="F9" s="292" t="s">
        <v>1819</v>
      </c>
      <c r="G9" s="292" t="s">
        <v>1288</v>
      </c>
      <c r="H9" s="293" t="s">
        <v>1331</v>
      </c>
      <c r="I9" s="293" t="s">
        <v>1111</v>
      </c>
      <c r="J9" s="293" t="s">
        <v>2107</v>
      </c>
      <c r="K9" s="46" t="s">
        <v>2108</v>
      </c>
      <c r="L9" s="294">
        <v>86101602</v>
      </c>
      <c r="M9" s="45" t="s">
        <v>873</v>
      </c>
      <c r="N9" s="293" t="s">
        <v>903</v>
      </c>
      <c r="O9" s="290">
        <v>1</v>
      </c>
      <c r="P9" s="295">
        <v>95000</v>
      </c>
      <c r="Q9" s="296">
        <v>95000</v>
      </c>
    </row>
    <row r="10" spans="1:17" s="272" customFormat="1" ht="25.5" x14ac:dyDescent="0.2">
      <c r="A10" s="289" t="s">
        <v>711</v>
      </c>
      <c r="B10" s="290" t="s">
        <v>901</v>
      </c>
      <c r="C10" s="54" t="s">
        <v>493</v>
      </c>
      <c r="D10" s="291" t="s">
        <v>494</v>
      </c>
      <c r="E10" s="292" t="s">
        <v>546</v>
      </c>
      <c r="F10" s="292" t="s">
        <v>1819</v>
      </c>
      <c r="G10" s="292" t="s">
        <v>1288</v>
      </c>
      <c r="H10" s="293" t="s">
        <v>1331</v>
      </c>
      <c r="I10" s="293" t="s">
        <v>1111</v>
      </c>
      <c r="J10" s="293" t="s">
        <v>2109</v>
      </c>
      <c r="K10" s="46"/>
      <c r="L10" s="294">
        <v>26111720</v>
      </c>
      <c r="M10" s="45" t="s">
        <v>2110</v>
      </c>
      <c r="N10" s="293" t="s">
        <v>903</v>
      </c>
      <c r="O10" s="290">
        <v>12</v>
      </c>
      <c r="P10" s="295">
        <v>3500</v>
      </c>
      <c r="Q10" s="296">
        <v>42000</v>
      </c>
    </row>
    <row r="11" spans="1:17" s="272" customFormat="1" ht="25.5" x14ac:dyDescent="0.2">
      <c r="A11" s="289" t="s">
        <v>711</v>
      </c>
      <c r="B11" s="290" t="s">
        <v>901</v>
      </c>
      <c r="C11" s="54" t="s">
        <v>493</v>
      </c>
      <c r="D11" s="291" t="s">
        <v>494</v>
      </c>
      <c r="E11" s="292" t="s">
        <v>546</v>
      </c>
      <c r="F11" s="292" t="s">
        <v>1819</v>
      </c>
      <c r="G11" s="292" t="s">
        <v>1288</v>
      </c>
      <c r="H11" s="293" t="s">
        <v>1331</v>
      </c>
      <c r="I11" s="293" t="s">
        <v>1111</v>
      </c>
      <c r="J11" s="293" t="s">
        <v>2111</v>
      </c>
      <c r="K11" s="46"/>
      <c r="L11" s="294">
        <v>26111724</v>
      </c>
      <c r="M11" s="45" t="s">
        <v>2110</v>
      </c>
      <c r="N11" s="293" t="s">
        <v>903</v>
      </c>
      <c r="O11" s="290">
        <v>4</v>
      </c>
      <c r="P11" s="295">
        <v>6000</v>
      </c>
      <c r="Q11" s="296">
        <v>24000</v>
      </c>
    </row>
    <row r="12" spans="1:17" s="272" customFormat="1" ht="25.5" x14ac:dyDescent="0.2">
      <c r="A12" s="289" t="s">
        <v>711</v>
      </c>
      <c r="B12" s="290" t="s">
        <v>901</v>
      </c>
      <c r="C12" s="54" t="s">
        <v>493</v>
      </c>
      <c r="D12" s="291" t="s">
        <v>494</v>
      </c>
      <c r="E12" s="292" t="s">
        <v>546</v>
      </c>
      <c r="F12" s="292" t="s">
        <v>1819</v>
      </c>
      <c r="G12" s="292" t="s">
        <v>1288</v>
      </c>
      <c r="H12" s="293" t="s">
        <v>1331</v>
      </c>
      <c r="I12" s="293" t="s">
        <v>1111</v>
      </c>
      <c r="J12" s="293" t="s">
        <v>2112</v>
      </c>
      <c r="K12" s="46"/>
      <c r="L12" s="294">
        <v>56111602</v>
      </c>
      <c r="M12" s="45" t="s">
        <v>849</v>
      </c>
      <c r="N12" s="293" t="s">
        <v>903</v>
      </c>
      <c r="O12" s="290">
        <v>10</v>
      </c>
      <c r="P12" s="295">
        <v>15000</v>
      </c>
      <c r="Q12" s="296">
        <v>150000</v>
      </c>
    </row>
    <row r="13" spans="1:17" s="272" customFormat="1" ht="25.5" x14ac:dyDescent="0.2">
      <c r="A13" s="289" t="s">
        <v>711</v>
      </c>
      <c r="B13" s="290" t="s">
        <v>901</v>
      </c>
      <c r="C13" s="54" t="s">
        <v>493</v>
      </c>
      <c r="D13" s="291" t="s">
        <v>494</v>
      </c>
      <c r="E13" s="292" t="s">
        <v>546</v>
      </c>
      <c r="F13" s="292" t="s">
        <v>1819</v>
      </c>
      <c r="G13" s="292" t="s">
        <v>1288</v>
      </c>
      <c r="H13" s="293" t="s">
        <v>1331</v>
      </c>
      <c r="I13" s="293" t="s">
        <v>1111</v>
      </c>
      <c r="J13" s="293" t="s">
        <v>2113</v>
      </c>
      <c r="K13" s="46"/>
      <c r="L13" s="294">
        <v>26111711</v>
      </c>
      <c r="M13" s="45" t="s">
        <v>842</v>
      </c>
      <c r="N13" s="293" t="s">
        <v>903</v>
      </c>
      <c r="O13" s="290">
        <v>50</v>
      </c>
      <c r="P13" s="295">
        <v>12000</v>
      </c>
      <c r="Q13" s="296">
        <v>600000</v>
      </c>
    </row>
    <row r="14" spans="1:17" s="272" customFormat="1" ht="25.5" x14ac:dyDescent="0.2">
      <c r="A14" s="289" t="s">
        <v>711</v>
      </c>
      <c r="B14" s="290" t="s">
        <v>901</v>
      </c>
      <c r="C14" s="54" t="s">
        <v>493</v>
      </c>
      <c r="D14" s="291" t="s">
        <v>494</v>
      </c>
      <c r="E14" s="292" t="s">
        <v>546</v>
      </c>
      <c r="F14" s="292" t="s">
        <v>1819</v>
      </c>
      <c r="G14" s="292" t="s">
        <v>1288</v>
      </c>
      <c r="H14" s="293" t="s">
        <v>1331</v>
      </c>
      <c r="I14" s="293" t="s">
        <v>1111</v>
      </c>
      <c r="J14" s="293" t="s">
        <v>2114</v>
      </c>
      <c r="K14" s="46"/>
      <c r="L14" s="294">
        <v>60104904</v>
      </c>
      <c r="M14" s="45" t="s">
        <v>836</v>
      </c>
      <c r="N14" s="293" t="s">
        <v>903</v>
      </c>
      <c r="O14" s="290">
        <v>2</v>
      </c>
      <c r="P14" s="295">
        <v>5000</v>
      </c>
      <c r="Q14" s="296">
        <v>10000</v>
      </c>
    </row>
    <row r="15" spans="1:17" s="272" customFormat="1" ht="76.5" x14ac:dyDescent="0.2">
      <c r="A15" s="289" t="s">
        <v>711</v>
      </c>
      <c r="B15" s="290" t="s">
        <v>901</v>
      </c>
      <c r="C15" s="54" t="s">
        <v>493</v>
      </c>
      <c r="D15" s="291" t="s">
        <v>494</v>
      </c>
      <c r="E15" s="292" t="s">
        <v>546</v>
      </c>
      <c r="F15" s="292" t="s">
        <v>1819</v>
      </c>
      <c r="G15" s="292" t="s">
        <v>1288</v>
      </c>
      <c r="H15" s="293" t="s">
        <v>1331</v>
      </c>
      <c r="I15" s="293" t="s">
        <v>1111</v>
      </c>
      <c r="J15" s="293" t="s">
        <v>2115</v>
      </c>
      <c r="K15" s="46"/>
      <c r="L15" s="294">
        <v>73171501</v>
      </c>
      <c r="M15" s="45" t="s">
        <v>808</v>
      </c>
      <c r="N15" s="293" t="s">
        <v>903</v>
      </c>
      <c r="O15" s="290">
        <v>1</v>
      </c>
      <c r="P15" s="295">
        <v>120000</v>
      </c>
      <c r="Q15" s="296">
        <v>120000</v>
      </c>
    </row>
    <row r="16" spans="1:17" s="272" customFormat="1" ht="25.5" x14ac:dyDescent="0.2">
      <c r="A16" s="289" t="s">
        <v>711</v>
      </c>
      <c r="B16" s="290" t="s">
        <v>901</v>
      </c>
      <c r="C16" s="54" t="s">
        <v>493</v>
      </c>
      <c r="D16" s="291" t="s">
        <v>494</v>
      </c>
      <c r="E16" s="292" t="s">
        <v>546</v>
      </c>
      <c r="F16" s="292" t="s">
        <v>1819</v>
      </c>
      <c r="G16" s="292" t="s">
        <v>1288</v>
      </c>
      <c r="H16" s="293" t="s">
        <v>1331</v>
      </c>
      <c r="I16" s="293" t="s">
        <v>1111</v>
      </c>
      <c r="J16" s="293" t="s">
        <v>2116</v>
      </c>
      <c r="K16" s="46"/>
      <c r="L16" s="294">
        <v>39121601</v>
      </c>
      <c r="M16" s="45" t="s">
        <v>836</v>
      </c>
      <c r="N16" s="293" t="s">
        <v>903</v>
      </c>
      <c r="O16" s="290">
        <v>10</v>
      </c>
      <c r="P16" s="295">
        <v>1000</v>
      </c>
      <c r="Q16" s="296">
        <v>10000</v>
      </c>
    </row>
    <row r="17" spans="1:17" s="272" customFormat="1" ht="25.5" x14ac:dyDescent="0.2">
      <c r="A17" s="289" t="s">
        <v>711</v>
      </c>
      <c r="B17" s="290" t="s">
        <v>901</v>
      </c>
      <c r="C17" s="54" t="s">
        <v>493</v>
      </c>
      <c r="D17" s="291" t="s">
        <v>494</v>
      </c>
      <c r="E17" s="292" t="s">
        <v>546</v>
      </c>
      <c r="F17" s="292" t="s">
        <v>1819</v>
      </c>
      <c r="G17" s="292" t="s">
        <v>1288</v>
      </c>
      <c r="H17" s="293" t="s">
        <v>1331</v>
      </c>
      <c r="I17" s="293" t="s">
        <v>1111</v>
      </c>
      <c r="J17" s="293" t="s">
        <v>2117</v>
      </c>
      <c r="K17" s="46"/>
      <c r="L17" s="294">
        <v>60104912</v>
      </c>
      <c r="M17" s="45" t="s">
        <v>842</v>
      </c>
      <c r="N17" s="293" t="s">
        <v>2118</v>
      </c>
      <c r="O17" s="290">
        <v>2000</v>
      </c>
      <c r="P17" s="295">
        <v>500</v>
      </c>
      <c r="Q17" s="296">
        <v>1000000</v>
      </c>
    </row>
    <row r="18" spans="1:17" s="272" customFormat="1" ht="25.5" x14ac:dyDescent="0.2">
      <c r="A18" s="289" t="s">
        <v>711</v>
      </c>
      <c r="B18" s="290" t="s">
        <v>901</v>
      </c>
      <c r="C18" s="54" t="s">
        <v>493</v>
      </c>
      <c r="D18" s="291" t="s">
        <v>494</v>
      </c>
      <c r="E18" s="292" t="s">
        <v>546</v>
      </c>
      <c r="F18" s="292" t="s">
        <v>1819</v>
      </c>
      <c r="G18" s="292" t="s">
        <v>1288</v>
      </c>
      <c r="H18" s="293" t="s">
        <v>1331</v>
      </c>
      <c r="I18" s="293" t="s">
        <v>1111</v>
      </c>
      <c r="J18" s="293" t="s">
        <v>2119</v>
      </c>
      <c r="K18" s="46"/>
      <c r="L18" s="294">
        <v>72102208</v>
      </c>
      <c r="M18" s="45" t="s">
        <v>848</v>
      </c>
      <c r="N18" s="293" t="s">
        <v>903</v>
      </c>
      <c r="O18" s="290">
        <v>1</v>
      </c>
      <c r="P18" s="295">
        <v>250000</v>
      </c>
      <c r="Q18" s="296">
        <v>250000</v>
      </c>
    </row>
    <row r="19" spans="1:17" s="272" customFormat="1" ht="51" x14ac:dyDescent="0.2">
      <c r="A19" s="289" t="s">
        <v>711</v>
      </c>
      <c r="B19" s="290" t="s">
        <v>901</v>
      </c>
      <c r="C19" s="54" t="s">
        <v>493</v>
      </c>
      <c r="D19" s="291" t="s">
        <v>494</v>
      </c>
      <c r="E19" s="292" t="s">
        <v>546</v>
      </c>
      <c r="F19" s="292" t="s">
        <v>1819</v>
      </c>
      <c r="G19" s="292" t="s">
        <v>1288</v>
      </c>
      <c r="H19" s="293" t="s">
        <v>1331</v>
      </c>
      <c r="I19" s="293" t="s">
        <v>1111</v>
      </c>
      <c r="J19" s="293" t="s">
        <v>2120</v>
      </c>
      <c r="K19" s="46" t="s">
        <v>2121</v>
      </c>
      <c r="L19" s="294">
        <v>86101508</v>
      </c>
      <c r="M19" s="45" t="s">
        <v>873</v>
      </c>
      <c r="N19" s="293" t="s">
        <v>903</v>
      </c>
      <c r="O19" s="290">
        <v>1</v>
      </c>
      <c r="P19" s="295">
        <v>125000</v>
      </c>
      <c r="Q19" s="296">
        <v>125000</v>
      </c>
    </row>
    <row r="20" spans="1:17" s="272" customFormat="1" ht="38.25" x14ac:dyDescent="0.2">
      <c r="A20" s="289" t="s">
        <v>711</v>
      </c>
      <c r="B20" s="290" t="s">
        <v>901</v>
      </c>
      <c r="C20" s="54" t="s">
        <v>493</v>
      </c>
      <c r="D20" s="291" t="s">
        <v>494</v>
      </c>
      <c r="E20" s="292" t="s">
        <v>546</v>
      </c>
      <c r="F20" s="292" t="s">
        <v>1819</v>
      </c>
      <c r="G20" s="292" t="s">
        <v>1288</v>
      </c>
      <c r="H20" s="293" t="s">
        <v>1331</v>
      </c>
      <c r="I20" s="293" t="s">
        <v>1111</v>
      </c>
      <c r="J20" s="293" t="s">
        <v>2122</v>
      </c>
      <c r="K20" s="46" t="s">
        <v>2123</v>
      </c>
      <c r="L20" s="294">
        <v>77101802</v>
      </c>
      <c r="M20" s="45" t="s">
        <v>833</v>
      </c>
      <c r="N20" s="293" t="s">
        <v>903</v>
      </c>
      <c r="O20" s="290">
        <v>1</v>
      </c>
      <c r="P20" s="295">
        <v>200000</v>
      </c>
      <c r="Q20" s="296">
        <v>200000</v>
      </c>
    </row>
    <row r="21" spans="1:17" s="272" customFormat="1" ht="38.25" x14ac:dyDescent="0.2">
      <c r="A21" s="289" t="s">
        <v>711</v>
      </c>
      <c r="B21" s="290" t="s">
        <v>901</v>
      </c>
      <c r="C21" s="54" t="s">
        <v>493</v>
      </c>
      <c r="D21" s="291" t="s">
        <v>494</v>
      </c>
      <c r="E21" s="292" t="s">
        <v>546</v>
      </c>
      <c r="F21" s="292" t="s">
        <v>1819</v>
      </c>
      <c r="G21" s="292" t="s">
        <v>1288</v>
      </c>
      <c r="H21" s="293" t="s">
        <v>1331</v>
      </c>
      <c r="I21" s="293" t="s">
        <v>1111</v>
      </c>
      <c r="J21" s="293" t="s">
        <v>2124</v>
      </c>
      <c r="K21" s="46" t="s">
        <v>2125</v>
      </c>
      <c r="L21" s="294">
        <v>52151504</v>
      </c>
      <c r="M21" s="45" t="s">
        <v>859</v>
      </c>
      <c r="N21" s="293" t="s">
        <v>16</v>
      </c>
      <c r="O21" s="290">
        <v>900</v>
      </c>
      <c r="P21" s="295">
        <v>300</v>
      </c>
      <c r="Q21" s="296">
        <v>270000</v>
      </c>
    </row>
    <row r="22" spans="1:17" s="272" customFormat="1" ht="51" x14ac:dyDescent="0.2">
      <c r="A22" s="289" t="s">
        <v>711</v>
      </c>
      <c r="B22" s="290" t="s">
        <v>901</v>
      </c>
      <c r="C22" s="54" t="s">
        <v>493</v>
      </c>
      <c r="D22" s="291" t="s">
        <v>494</v>
      </c>
      <c r="E22" s="292" t="s">
        <v>546</v>
      </c>
      <c r="F22" s="292" t="s">
        <v>1819</v>
      </c>
      <c r="G22" s="292" t="s">
        <v>1288</v>
      </c>
      <c r="H22" s="293" t="s">
        <v>1331</v>
      </c>
      <c r="I22" s="293" t="s">
        <v>1111</v>
      </c>
      <c r="J22" s="293" t="s">
        <v>50</v>
      </c>
      <c r="K22" s="46" t="s">
        <v>2126</v>
      </c>
      <c r="L22" s="294">
        <v>47121702</v>
      </c>
      <c r="M22" s="45" t="s">
        <v>850</v>
      </c>
      <c r="N22" s="293" t="s">
        <v>903</v>
      </c>
      <c r="O22" s="290">
        <v>60</v>
      </c>
      <c r="P22" s="295">
        <v>8000</v>
      </c>
      <c r="Q22" s="296">
        <v>480000</v>
      </c>
    </row>
    <row r="23" spans="1:17" s="272" customFormat="1" ht="38.25" x14ac:dyDescent="0.2">
      <c r="A23" s="289" t="s">
        <v>711</v>
      </c>
      <c r="B23" s="290" t="s">
        <v>901</v>
      </c>
      <c r="C23" s="54" t="s">
        <v>493</v>
      </c>
      <c r="D23" s="291" t="s">
        <v>494</v>
      </c>
      <c r="E23" s="292" t="s">
        <v>546</v>
      </c>
      <c r="F23" s="292" t="s">
        <v>1819</v>
      </c>
      <c r="G23" s="292" t="s">
        <v>1288</v>
      </c>
      <c r="H23" s="293" t="s">
        <v>1331</v>
      </c>
      <c r="I23" s="293" t="s">
        <v>1111</v>
      </c>
      <c r="J23" s="293" t="s">
        <v>2127</v>
      </c>
      <c r="K23" s="46" t="s">
        <v>2128</v>
      </c>
      <c r="L23" s="294">
        <v>55121718</v>
      </c>
      <c r="M23" s="45" t="s">
        <v>832</v>
      </c>
      <c r="N23" s="293" t="s">
        <v>903</v>
      </c>
      <c r="O23" s="290">
        <v>30</v>
      </c>
      <c r="P23" s="295">
        <v>1500</v>
      </c>
      <c r="Q23" s="296">
        <v>45000</v>
      </c>
    </row>
    <row r="24" spans="1:17" s="272" customFormat="1" ht="63.75" x14ac:dyDescent="0.2">
      <c r="A24" s="289" t="s">
        <v>711</v>
      </c>
      <c r="B24" s="290" t="s">
        <v>901</v>
      </c>
      <c r="C24" s="54" t="s">
        <v>493</v>
      </c>
      <c r="D24" s="291" t="s">
        <v>494</v>
      </c>
      <c r="E24" s="292" t="s">
        <v>546</v>
      </c>
      <c r="F24" s="292" t="s">
        <v>1819</v>
      </c>
      <c r="G24" s="292" t="s">
        <v>1288</v>
      </c>
      <c r="H24" s="293" t="s">
        <v>1331</v>
      </c>
      <c r="I24" s="293" t="s">
        <v>1111</v>
      </c>
      <c r="J24" s="293" t="s">
        <v>2129</v>
      </c>
      <c r="K24" s="46" t="s">
        <v>2130</v>
      </c>
      <c r="L24" s="294">
        <v>80141616</v>
      </c>
      <c r="M24" s="45" t="s">
        <v>833</v>
      </c>
      <c r="N24" s="293" t="s">
        <v>903</v>
      </c>
      <c r="O24" s="290">
        <v>500</v>
      </c>
      <c r="P24" s="295">
        <v>300</v>
      </c>
      <c r="Q24" s="296">
        <v>150000</v>
      </c>
    </row>
    <row r="25" spans="1:17" s="272" customFormat="1" ht="25.5" x14ac:dyDescent="0.2">
      <c r="A25" s="289" t="s">
        <v>711</v>
      </c>
      <c r="B25" s="290" t="s">
        <v>901</v>
      </c>
      <c r="C25" s="54" t="s">
        <v>493</v>
      </c>
      <c r="D25" s="291" t="s">
        <v>494</v>
      </c>
      <c r="E25" s="292" t="s">
        <v>546</v>
      </c>
      <c r="F25" s="292" t="s">
        <v>1819</v>
      </c>
      <c r="G25" s="292" t="s">
        <v>1288</v>
      </c>
      <c r="H25" s="293" t="s">
        <v>1331</v>
      </c>
      <c r="I25" s="293" t="s">
        <v>1111</v>
      </c>
      <c r="J25" s="293" t="s">
        <v>2131</v>
      </c>
      <c r="K25" s="46" t="s">
        <v>2132</v>
      </c>
      <c r="L25" s="294">
        <v>60121008</v>
      </c>
      <c r="M25" s="45" t="s">
        <v>823</v>
      </c>
      <c r="N25" s="293" t="s">
        <v>903</v>
      </c>
      <c r="O25" s="290">
        <v>6</v>
      </c>
      <c r="P25" s="295">
        <v>5000</v>
      </c>
      <c r="Q25" s="296">
        <v>30000</v>
      </c>
    </row>
    <row r="26" spans="1:17" s="272" customFormat="1" ht="38.25" x14ac:dyDescent="0.2">
      <c r="A26" s="289" t="s">
        <v>711</v>
      </c>
      <c r="B26" s="290" t="s">
        <v>901</v>
      </c>
      <c r="C26" s="54" t="s">
        <v>493</v>
      </c>
      <c r="D26" s="291" t="s">
        <v>494</v>
      </c>
      <c r="E26" s="292" t="s">
        <v>546</v>
      </c>
      <c r="F26" s="292" t="s">
        <v>1819</v>
      </c>
      <c r="G26" s="292" t="s">
        <v>1288</v>
      </c>
      <c r="H26" s="293" t="s">
        <v>1331</v>
      </c>
      <c r="I26" s="293" t="s">
        <v>1111</v>
      </c>
      <c r="J26" s="293" t="s">
        <v>2133</v>
      </c>
      <c r="K26" s="46" t="s">
        <v>2134</v>
      </c>
      <c r="L26" s="294">
        <v>52152202</v>
      </c>
      <c r="M26" s="45" t="s">
        <v>859</v>
      </c>
      <c r="N26" s="293" t="s">
        <v>903</v>
      </c>
      <c r="O26" s="290">
        <v>12</v>
      </c>
      <c r="P26" s="295">
        <v>10000</v>
      </c>
      <c r="Q26" s="296">
        <v>120000</v>
      </c>
    </row>
    <row r="27" spans="1:17" s="272" customFormat="1" ht="38.25" x14ac:dyDescent="0.2">
      <c r="A27" s="289" t="s">
        <v>711</v>
      </c>
      <c r="B27" s="290" t="s">
        <v>901</v>
      </c>
      <c r="C27" s="54" t="s">
        <v>493</v>
      </c>
      <c r="D27" s="291" t="s">
        <v>494</v>
      </c>
      <c r="E27" s="292" t="s">
        <v>546</v>
      </c>
      <c r="F27" s="292" t="s">
        <v>1819</v>
      </c>
      <c r="G27" s="292" t="s">
        <v>1288</v>
      </c>
      <c r="H27" s="293" t="s">
        <v>1331</v>
      </c>
      <c r="I27" s="293" t="s">
        <v>1111</v>
      </c>
      <c r="J27" s="293" t="s">
        <v>2135</v>
      </c>
      <c r="K27" s="46" t="s">
        <v>2136</v>
      </c>
      <c r="L27" s="294">
        <v>42261702</v>
      </c>
      <c r="M27" s="45" t="s">
        <v>2137</v>
      </c>
      <c r="N27" s="293" t="s">
        <v>903</v>
      </c>
      <c r="O27" s="290">
        <v>6</v>
      </c>
      <c r="P27" s="295">
        <v>50000</v>
      </c>
      <c r="Q27" s="296">
        <v>300000</v>
      </c>
    </row>
    <row r="28" spans="1:17" s="272" customFormat="1" ht="25.5" x14ac:dyDescent="0.2">
      <c r="A28" s="43" t="s">
        <v>156</v>
      </c>
      <c r="B28" s="225" t="s">
        <v>899</v>
      </c>
      <c r="C28" s="54" t="s">
        <v>151</v>
      </c>
      <c r="D28" s="226" t="s">
        <v>186</v>
      </c>
      <c r="E28" s="227" t="s">
        <v>187</v>
      </c>
      <c r="F28" s="227" t="s">
        <v>1716</v>
      </c>
      <c r="G28" s="227" t="s">
        <v>1286</v>
      </c>
      <c r="H28" s="215" t="s">
        <v>775</v>
      </c>
      <c r="I28" s="215" t="s">
        <v>1111</v>
      </c>
      <c r="J28" s="215" t="s">
        <v>55</v>
      </c>
      <c r="K28" s="46" t="s">
        <v>1384</v>
      </c>
      <c r="L28" s="228">
        <v>53121603</v>
      </c>
      <c r="M28" s="45" t="s">
        <v>846</v>
      </c>
      <c r="N28" s="215" t="s">
        <v>903</v>
      </c>
      <c r="O28" s="225">
        <v>1100</v>
      </c>
      <c r="P28" s="229">
        <v>2386</v>
      </c>
      <c r="Q28" s="263">
        <v>2624600</v>
      </c>
    </row>
    <row r="29" spans="1:17" s="272" customFormat="1" ht="25.5" x14ac:dyDescent="0.2">
      <c r="A29" s="43" t="s">
        <v>156</v>
      </c>
      <c r="B29" s="225" t="s">
        <v>899</v>
      </c>
      <c r="C29" s="54" t="s">
        <v>151</v>
      </c>
      <c r="D29" s="226" t="s">
        <v>186</v>
      </c>
      <c r="E29" s="227" t="s">
        <v>187</v>
      </c>
      <c r="F29" s="227" t="s">
        <v>1716</v>
      </c>
      <c r="G29" s="227" t="s">
        <v>1286</v>
      </c>
      <c r="H29" s="215" t="s">
        <v>775</v>
      </c>
      <c r="I29" s="215" t="s">
        <v>1111</v>
      </c>
      <c r="J29" s="215" t="s">
        <v>34</v>
      </c>
      <c r="K29" s="46" t="s">
        <v>1385</v>
      </c>
      <c r="L29" s="228">
        <v>44101801</v>
      </c>
      <c r="M29" s="45" t="s">
        <v>821</v>
      </c>
      <c r="N29" s="215" t="s">
        <v>903</v>
      </c>
      <c r="O29" s="225">
        <v>1100</v>
      </c>
      <c r="P29" s="229">
        <v>1000</v>
      </c>
      <c r="Q29" s="263">
        <v>1100000</v>
      </c>
    </row>
    <row r="30" spans="1:17" s="272" customFormat="1" ht="25.5" x14ac:dyDescent="0.2">
      <c r="A30" s="43" t="s">
        <v>156</v>
      </c>
      <c r="B30" s="225" t="s">
        <v>899</v>
      </c>
      <c r="C30" s="54" t="s">
        <v>151</v>
      </c>
      <c r="D30" s="226" t="s">
        <v>186</v>
      </c>
      <c r="E30" s="227" t="s">
        <v>187</v>
      </c>
      <c r="F30" s="227" t="s">
        <v>1716</v>
      </c>
      <c r="G30" s="227" t="s">
        <v>1286</v>
      </c>
      <c r="H30" s="215" t="s">
        <v>775</v>
      </c>
      <c r="I30" s="215" t="s">
        <v>1111</v>
      </c>
      <c r="J30" s="215" t="s">
        <v>9</v>
      </c>
      <c r="K30" s="46" t="s">
        <v>1386</v>
      </c>
      <c r="L30" s="228">
        <v>14111514</v>
      </c>
      <c r="M30" s="45" t="s">
        <v>823</v>
      </c>
      <c r="N30" s="215" t="s">
        <v>903</v>
      </c>
      <c r="O30" s="225">
        <v>2400</v>
      </c>
      <c r="P30" s="229">
        <v>318</v>
      </c>
      <c r="Q30" s="263">
        <v>763200</v>
      </c>
    </row>
    <row r="31" spans="1:17" s="272" customFormat="1" ht="25.5" x14ac:dyDescent="0.2">
      <c r="A31" s="43" t="s">
        <v>156</v>
      </c>
      <c r="B31" s="225" t="s">
        <v>899</v>
      </c>
      <c r="C31" s="54" t="s">
        <v>151</v>
      </c>
      <c r="D31" s="226" t="s">
        <v>186</v>
      </c>
      <c r="E31" s="227" t="s">
        <v>187</v>
      </c>
      <c r="F31" s="227" t="s">
        <v>1716</v>
      </c>
      <c r="G31" s="227" t="s">
        <v>1286</v>
      </c>
      <c r="H31" s="215" t="s">
        <v>775</v>
      </c>
      <c r="I31" s="215" t="s">
        <v>1111</v>
      </c>
      <c r="J31" s="215" t="s">
        <v>104</v>
      </c>
      <c r="K31" s="46" t="s">
        <v>1387</v>
      </c>
      <c r="L31" s="228">
        <v>60141114</v>
      </c>
      <c r="M31" s="45" t="s">
        <v>821</v>
      </c>
      <c r="N31" s="215" t="s">
        <v>903</v>
      </c>
      <c r="O31" s="225">
        <v>1100</v>
      </c>
      <c r="P31" s="229">
        <v>300</v>
      </c>
      <c r="Q31" s="263">
        <v>330000</v>
      </c>
    </row>
    <row r="32" spans="1:17" s="272" customFormat="1" ht="25.5" x14ac:dyDescent="0.2">
      <c r="A32" s="43" t="s">
        <v>156</v>
      </c>
      <c r="B32" s="225" t="s">
        <v>899</v>
      </c>
      <c r="C32" s="54" t="s">
        <v>151</v>
      </c>
      <c r="D32" s="226" t="s">
        <v>186</v>
      </c>
      <c r="E32" s="227" t="s">
        <v>187</v>
      </c>
      <c r="F32" s="227" t="s">
        <v>1716</v>
      </c>
      <c r="G32" s="227" t="s">
        <v>1286</v>
      </c>
      <c r="H32" s="215" t="s">
        <v>775</v>
      </c>
      <c r="I32" s="215" t="s">
        <v>1111</v>
      </c>
      <c r="J32" s="215" t="s">
        <v>17</v>
      </c>
      <c r="K32" s="46" t="s">
        <v>1388</v>
      </c>
      <c r="L32" s="228">
        <v>24122002</v>
      </c>
      <c r="M32" s="45" t="s">
        <v>805</v>
      </c>
      <c r="N32" s="215" t="s">
        <v>903</v>
      </c>
      <c r="O32" s="225">
        <v>1100</v>
      </c>
      <c r="P32" s="229">
        <v>400</v>
      </c>
      <c r="Q32" s="263">
        <v>440000</v>
      </c>
    </row>
    <row r="33" spans="1:17" s="272" customFormat="1" ht="25.5" x14ac:dyDescent="0.2">
      <c r="A33" s="43" t="s">
        <v>156</v>
      </c>
      <c r="B33" s="225" t="s">
        <v>899</v>
      </c>
      <c r="C33" s="54" t="s">
        <v>151</v>
      </c>
      <c r="D33" s="226" t="s">
        <v>186</v>
      </c>
      <c r="E33" s="227" t="s">
        <v>187</v>
      </c>
      <c r="F33" s="227" t="s">
        <v>1716</v>
      </c>
      <c r="G33" s="227" t="s">
        <v>1286</v>
      </c>
      <c r="H33" s="215" t="s">
        <v>775</v>
      </c>
      <c r="I33" s="215" t="s">
        <v>1111</v>
      </c>
      <c r="J33" s="215" t="s">
        <v>11</v>
      </c>
      <c r="K33" s="46" t="s">
        <v>1389</v>
      </c>
      <c r="L33" s="228">
        <v>14111530</v>
      </c>
      <c r="M33" s="45" t="s">
        <v>821</v>
      </c>
      <c r="N33" s="215" t="s">
        <v>903</v>
      </c>
      <c r="O33" s="225">
        <v>1100</v>
      </c>
      <c r="P33" s="229">
        <v>150</v>
      </c>
      <c r="Q33" s="263">
        <v>165000</v>
      </c>
    </row>
    <row r="34" spans="1:17" s="272" customFormat="1" ht="25.5" x14ac:dyDescent="0.2">
      <c r="A34" s="43" t="s">
        <v>156</v>
      </c>
      <c r="B34" s="225" t="s">
        <v>899</v>
      </c>
      <c r="C34" s="54" t="s">
        <v>151</v>
      </c>
      <c r="D34" s="226" t="s">
        <v>186</v>
      </c>
      <c r="E34" s="227" t="s">
        <v>187</v>
      </c>
      <c r="F34" s="227" t="s">
        <v>1716</v>
      </c>
      <c r="G34" s="227" t="s">
        <v>1286</v>
      </c>
      <c r="H34" s="215" t="s">
        <v>775</v>
      </c>
      <c r="I34" s="215" t="s">
        <v>1111</v>
      </c>
      <c r="J34" s="215" t="s">
        <v>42</v>
      </c>
      <c r="K34" s="46" t="s">
        <v>41</v>
      </c>
      <c r="L34" s="228">
        <v>44121717</v>
      </c>
      <c r="M34" s="45" t="s">
        <v>821</v>
      </c>
      <c r="N34" s="215" t="s">
        <v>905</v>
      </c>
      <c r="O34" s="225">
        <v>1100</v>
      </c>
      <c r="P34" s="229">
        <v>70</v>
      </c>
      <c r="Q34" s="263">
        <v>77000</v>
      </c>
    </row>
    <row r="35" spans="1:17" s="272" customFormat="1" ht="25.5" x14ac:dyDescent="0.2">
      <c r="A35" s="43" t="s">
        <v>156</v>
      </c>
      <c r="B35" s="225" t="s">
        <v>899</v>
      </c>
      <c r="C35" s="54" t="s">
        <v>151</v>
      </c>
      <c r="D35" s="226" t="s">
        <v>186</v>
      </c>
      <c r="E35" s="227" t="s">
        <v>187</v>
      </c>
      <c r="F35" s="227" t="s">
        <v>1716</v>
      </c>
      <c r="G35" s="227" t="s">
        <v>1286</v>
      </c>
      <c r="H35" s="215" t="s">
        <v>775</v>
      </c>
      <c r="I35" s="215" t="s">
        <v>1111</v>
      </c>
      <c r="J35" s="215" t="s">
        <v>27</v>
      </c>
      <c r="K35" s="46" t="s">
        <v>2035</v>
      </c>
      <c r="L35" s="228">
        <v>41111604</v>
      </c>
      <c r="M35" s="45" t="s">
        <v>821</v>
      </c>
      <c r="N35" s="215" t="s">
        <v>905</v>
      </c>
      <c r="O35" s="225">
        <v>1100</v>
      </c>
      <c r="P35" s="229">
        <v>100</v>
      </c>
      <c r="Q35" s="263">
        <v>110000</v>
      </c>
    </row>
    <row r="36" spans="1:17" s="272" customFormat="1" ht="38.25" x14ac:dyDescent="0.2">
      <c r="A36" s="43" t="s">
        <v>156</v>
      </c>
      <c r="B36" s="225" t="s">
        <v>899</v>
      </c>
      <c r="C36" s="54" t="s">
        <v>151</v>
      </c>
      <c r="D36" s="226" t="s">
        <v>186</v>
      </c>
      <c r="E36" s="227" t="s">
        <v>187</v>
      </c>
      <c r="F36" s="227" t="s">
        <v>1716</v>
      </c>
      <c r="G36" s="227" t="s">
        <v>1286</v>
      </c>
      <c r="H36" s="215" t="s">
        <v>775</v>
      </c>
      <c r="I36" s="215" t="s">
        <v>1111</v>
      </c>
      <c r="J36" s="215" t="s">
        <v>108</v>
      </c>
      <c r="K36" s="46" t="s">
        <v>1390</v>
      </c>
      <c r="L36" s="228">
        <v>73141705</v>
      </c>
      <c r="M36" s="45" t="s">
        <v>805</v>
      </c>
      <c r="N36" s="215" t="s">
        <v>903</v>
      </c>
      <c r="O36" s="225">
        <v>1100</v>
      </c>
      <c r="P36" s="229">
        <v>110</v>
      </c>
      <c r="Q36" s="263">
        <v>121000</v>
      </c>
    </row>
    <row r="37" spans="1:17" s="272" customFormat="1" ht="25.5" x14ac:dyDescent="0.2">
      <c r="A37" s="43" t="s">
        <v>156</v>
      </c>
      <c r="B37" s="225" t="s">
        <v>899</v>
      </c>
      <c r="C37" s="54" t="s">
        <v>151</v>
      </c>
      <c r="D37" s="226" t="s">
        <v>186</v>
      </c>
      <c r="E37" s="227" t="s">
        <v>187</v>
      </c>
      <c r="F37" s="227" t="s">
        <v>1716</v>
      </c>
      <c r="G37" s="227" t="s">
        <v>1286</v>
      </c>
      <c r="H37" s="215" t="s">
        <v>775</v>
      </c>
      <c r="I37" s="215" t="s">
        <v>1111</v>
      </c>
      <c r="J37" s="215" t="s">
        <v>42</v>
      </c>
      <c r="K37" s="46" t="s">
        <v>1391</v>
      </c>
      <c r="L37" s="228">
        <v>44121717</v>
      </c>
      <c r="M37" s="45" t="s">
        <v>821</v>
      </c>
      <c r="N37" s="215" t="s">
        <v>903</v>
      </c>
      <c r="O37" s="225">
        <v>1100</v>
      </c>
      <c r="P37" s="229">
        <v>50</v>
      </c>
      <c r="Q37" s="263">
        <v>55000</v>
      </c>
    </row>
    <row r="38" spans="1:17" s="272" customFormat="1" ht="25.5" x14ac:dyDescent="0.2">
      <c r="A38" s="43" t="s">
        <v>156</v>
      </c>
      <c r="B38" s="225" t="s">
        <v>899</v>
      </c>
      <c r="C38" s="54" t="s">
        <v>151</v>
      </c>
      <c r="D38" s="226" t="s">
        <v>186</v>
      </c>
      <c r="E38" s="227" t="s">
        <v>187</v>
      </c>
      <c r="F38" s="227" t="s">
        <v>1716</v>
      </c>
      <c r="G38" s="227" t="s">
        <v>1286</v>
      </c>
      <c r="H38" s="215" t="s">
        <v>775</v>
      </c>
      <c r="I38" s="215" t="s">
        <v>1111</v>
      </c>
      <c r="J38" s="215" t="s">
        <v>35</v>
      </c>
      <c r="K38" s="46" t="s">
        <v>1392</v>
      </c>
      <c r="L38" s="228">
        <v>44121615</v>
      </c>
      <c r="M38" s="45" t="s">
        <v>821</v>
      </c>
      <c r="N38" s="215" t="s">
        <v>903</v>
      </c>
      <c r="O38" s="225">
        <v>1100</v>
      </c>
      <c r="P38" s="229">
        <v>100</v>
      </c>
      <c r="Q38" s="263">
        <v>110000</v>
      </c>
    </row>
    <row r="39" spans="1:17" s="272" customFormat="1" ht="25.5" x14ac:dyDescent="0.2">
      <c r="A39" s="43" t="s">
        <v>156</v>
      </c>
      <c r="B39" s="225" t="s">
        <v>899</v>
      </c>
      <c r="C39" s="54" t="s">
        <v>151</v>
      </c>
      <c r="D39" s="226" t="s">
        <v>186</v>
      </c>
      <c r="E39" s="227" t="s">
        <v>187</v>
      </c>
      <c r="F39" s="227" t="s">
        <v>1716</v>
      </c>
      <c r="G39" s="227" t="s">
        <v>1286</v>
      </c>
      <c r="H39" s="215" t="s">
        <v>775</v>
      </c>
      <c r="I39" s="215" t="s">
        <v>1111</v>
      </c>
      <c r="J39" s="215" t="s">
        <v>36</v>
      </c>
      <c r="K39" s="46" t="s">
        <v>36</v>
      </c>
      <c r="L39" s="228">
        <v>44121618</v>
      </c>
      <c r="M39" s="45" t="s">
        <v>821</v>
      </c>
      <c r="N39" s="215" t="s">
        <v>903</v>
      </c>
      <c r="O39" s="225">
        <v>1100</v>
      </c>
      <c r="P39" s="229">
        <v>100</v>
      </c>
      <c r="Q39" s="263">
        <v>110000</v>
      </c>
    </row>
    <row r="40" spans="1:17" s="272" customFormat="1" ht="25.5" x14ac:dyDescent="0.2">
      <c r="A40" s="43" t="s">
        <v>156</v>
      </c>
      <c r="B40" s="225" t="s">
        <v>899</v>
      </c>
      <c r="C40" s="54" t="s">
        <v>151</v>
      </c>
      <c r="D40" s="226" t="s">
        <v>186</v>
      </c>
      <c r="E40" s="227" t="s">
        <v>187</v>
      </c>
      <c r="F40" s="227" t="s">
        <v>1716</v>
      </c>
      <c r="G40" s="227" t="s">
        <v>1286</v>
      </c>
      <c r="H40" s="215" t="s">
        <v>775</v>
      </c>
      <c r="I40" s="215" t="s">
        <v>1111</v>
      </c>
      <c r="J40" s="215" t="s">
        <v>38</v>
      </c>
      <c r="K40" s="46" t="s">
        <v>1393</v>
      </c>
      <c r="L40" s="228">
        <v>44121706</v>
      </c>
      <c r="M40" s="45" t="s">
        <v>821</v>
      </c>
      <c r="N40" s="215" t="s">
        <v>903</v>
      </c>
      <c r="O40" s="225">
        <v>1100</v>
      </c>
      <c r="P40" s="229">
        <v>50</v>
      </c>
      <c r="Q40" s="263">
        <v>55000</v>
      </c>
    </row>
    <row r="41" spans="1:17" s="272" customFormat="1" ht="25.5" x14ac:dyDescent="0.2">
      <c r="A41" s="43" t="s">
        <v>156</v>
      </c>
      <c r="B41" s="225" t="s">
        <v>899</v>
      </c>
      <c r="C41" s="54" t="s">
        <v>151</v>
      </c>
      <c r="D41" s="226" t="s">
        <v>186</v>
      </c>
      <c r="E41" s="227" t="s">
        <v>187</v>
      </c>
      <c r="F41" s="227" t="s">
        <v>1716</v>
      </c>
      <c r="G41" s="227" t="s">
        <v>1286</v>
      </c>
      <c r="H41" s="215" t="s">
        <v>775</v>
      </c>
      <c r="I41" s="215" t="s">
        <v>1111</v>
      </c>
      <c r="J41" s="215" t="s">
        <v>102</v>
      </c>
      <c r="K41" s="46" t="s">
        <v>1394</v>
      </c>
      <c r="L41" s="228">
        <v>60121535</v>
      </c>
      <c r="M41" s="45" t="s">
        <v>821</v>
      </c>
      <c r="N41" s="215" t="s">
        <v>903</v>
      </c>
      <c r="O41" s="225">
        <v>1100</v>
      </c>
      <c r="P41" s="229">
        <v>30</v>
      </c>
      <c r="Q41" s="263">
        <v>33000</v>
      </c>
    </row>
    <row r="42" spans="1:17" s="272" customFormat="1" ht="38.25" x14ac:dyDescent="0.2">
      <c r="A42" s="43" t="s">
        <v>156</v>
      </c>
      <c r="B42" s="225" t="s">
        <v>899</v>
      </c>
      <c r="C42" s="54" t="s">
        <v>151</v>
      </c>
      <c r="D42" s="226" t="s">
        <v>152</v>
      </c>
      <c r="E42" s="227" t="s">
        <v>170</v>
      </c>
      <c r="F42" s="227" t="s">
        <v>1712</v>
      </c>
      <c r="G42" s="227" t="s">
        <v>1286</v>
      </c>
      <c r="H42" s="215" t="s">
        <v>1158</v>
      </c>
      <c r="I42" s="215" t="s">
        <v>1112</v>
      </c>
      <c r="J42" s="215" t="s">
        <v>1112</v>
      </c>
      <c r="K42" s="46" t="s">
        <v>1382</v>
      </c>
      <c r="L42" s="228"/>
      <c r="M42" s="45" t="s">
        <v>1998</v>
      </c>
      <c r="N42" s="215" t="s">
        <v>903</v>
      </c>
      <c r="O42" s="225">
        <v>8</v>
      </c>
      <c r="P42" s="229">
        <v>1500</v>
      </c>
      <c r="Q42" s="263">
        <v>12000</v>
      </c>
    </row>
    <row r="43" spans="1:17" s="272" customFormat="1" ht="38.25" x14ac:dyDescent="0.2">
      <c r="A43" s="43" t="s">
        <v>156</v>
      </c>
      <c r="B43" s="225" t="s">
        <v>899</v>
      </c>
      <c r="C43" s="54" t="s">
        <v>170</v>
      </c>
      <c r="D43" s="226" t="s">
        <v>1367</v>
      </c>
      <c r="E43" s="227" t="s">
        <v>170</v>
      </c>
      <c r="F43" s="227" t="s">
        <v>1711</v>
      </c>
      <c r="G43" s="227" t="s">
        <v>1286</v>
      </c>
      <c r="H43" s="215" t="s">
        <v>682</v>
      </c>
      <c r="I43" s="215" t="s">
        <v>1111</v>
      </c>
      <c r="J43" s="215" t="s">
        <v>95</v>
      </c>
      <c r="K43" s="46" t="s">
        <v>1377</v>
      </c>
      <c r="L43" s="228">
        <v>60103704</v>
      </c>
      <c r="M43" s="45" t="s">
        <v>862</v>
      </c>
      <c r="N43" s="215" t="s">
        <v>903</v>
      </c>
      <c r="O43" s="225">
        <v>500</v>
      </c>
      <c r="P43" s="229">
        <v>500000</v>
      </c>
      <c r="Q43" s="263">
        <v>500000</v>
      </c>
    </row>
    <row r="44" spans="1:17" s="272" customFormat="1" ht="229.5" x14ac:dyDescent="0.2">
      <c r="A44" s="257" t="s">
        <v>894</v>
      </c>
      <c r="B44" s="225" t="s">
        <v>899</v>
      </c>
      <c r="C44" s="54" t="s">
        <v>151</v>
      </c>
      <c r="D44" s="226" t="s">
        <v>186</v>
      </c>
      <c r="E44" s="227" t="s">
        <v>220</v>
      </c>
      <c r="F44" s="227" t="s">
        <v>1730</v>
      </c>
      <c r="G44" s="227" t="s">
        <v>1095</v>
      </c>
      <c r="H44" s="215" t="s">
        <v>1085</v>
      </c>
      <c r="I44" s="215" t="s">
        <v>1363</v>
      </c>
      <c r="J44" s="215" t="s">
        <v>1363</v>
      </c>
      <c r="K44" s="46"/>
      <c r="L44" s="228" t="s">
        <v>1369</v>
      </c>
      <c r="M44" s="45" t="s">
        <v>873</v>
      </c>
      <c r="N44" s="215" t="s">
        <v>903</v>
      </c>
      <c r="O44" s="225">
        <v>1</v>
      </c>
      <c r="P44" s="229">
        <v>500000</v>
      </c>
      <c r="Q44" s="263">
        <v>500000</v>
      </c>
    </row>
    <row r="45" spans="1:17" s="272" customFormat="1" ht="229.5" x14ac:dyDescent="0.2">
      <c r="A45" s="43" t="s">
        <v>728</v>
      </c>
      <c r="B45" s="225" t="s">
        <v>899</v>
      </c>
      <c r="C45" s="54" t="s">
        <v>151</v>
      </c>
      <c r="D45" s="226" t="s">
        <v>186</v>
      </c>
      <c r="E45" s="214" t="s">
        <v>220</v>
      </c>
      <c r="F45" s="227" t="s">
        <v>1730</v>
      </c>
      <c r="G45" s="227" t="s">
        <v>1095</v>
      </c>
      <c r="H45" s="215" t="s">
        <v>1089</v>
      </c>
      <c r="I45" s="44" t="s">
        <v>1111</v>
      </c>
      <c r="J45" s="215" t="s">
        <v>119</v>
      </c>
      <c r="K45" s="46" t="s">
        <v>1926</v>
      </c>
      <c r="L45" s="228">
        <v>82121503</v>
      </c>
      <c r="M45" s="45" t="s">
        <v>869</v>
      </c>
      <c r="N45" s="215" t="s">
        <v>1927</v>
      </c>
      <c r="O45" s="225">
        <v>80</v>
      </c>
      <c r="P45" s="229">
        <v>250</v>
      </c>
      <c r="Q45" s="263">
        <v>20000</v>
      </c>
    </row>
    <row r="46" spans="1:17" s="272" customFormat="1" ht="229.5" x14ac:dyDescent="0.2">
      <c r="A46" s="43" t="s">
        <v>728</v>
      </c>
      <c r="B46" s="225" t="s">
        <v>899</v>
      </c>
      <c r="C46" s="54" t="s">
        <v>151</v>
      </c>
      <c r="D46" s="226" t="s">
        <v>186</v>
      </c>
      <c r="E46" s="214" t="s">
        <v>220</v>
      </c>
      <c r="F46" s="227" t="s">
        <v>1730</v>
      </c>
      <c r="G46" s="227" t="s">
        <v>1095</v>
      </c>
      <c r="H46" s="215" t="s">
        <v>1089</v>
      </c>
      <c r="I46" s="44" t="s">
        <v>1111</v>
      </c>
      <c r="J46" s="215" t="s">
        <v>126</v>
      </c>
      <c r="K46" s="46"/>
      <c r="L46" s="228">
        <v>90101802</v>
      </c>
      <c r="M46" s="45" t="s">
        <v>2000</v>
      </c>
      <c r="N46" s="215" t="s">
        <v>903</v>
      </c>
      <c r="O46" s="225">
        <v>1</v>
      </c>
      <c r="P46" s="229">
        <v>20000</v>
      </c>
      <c r="Q46" s="263">
        <v>20000</v>
      </c>
    </row>
    <row r="47" spans="1:17" s="272" customFormat="1" ht="229.5" x14ac:dyDescent="0.2">
      <c r="A47" s="43" t="s">
        <v>728</v>
      </c>
      <c r="B47" s="225" t="s">
        <v>899</v>
      </c>
      <c r="C47" s="54" t="s">
        <v>151</v>
      </c>
      <c r="D47" s="226" t="s">
        <v>186</v>
      </c>
      <c r="E47" s="214" t="s">
        <v>220</v>
      </c>
      <c r="F47" s="227" t="s">
        <v>1730</v>
      </c>
      <c r="G47" s="227" t="s">
        <v>1095</v>
      </c>
      <c r="H47" s="215" t="s">
        <v>1089</v>
      </c>
      <c r="I47" s="44" t="s">
        <v>1111</v>
      </c>
      <c r="J47" s="215" t="s">
        <v>119</v>
      </c>
      <c r="K47" s="46" t="s">
        <v>1928</v>
      </c>
      <c r="L47" s="228">
        <v>82121503</v>
      </c>
      <c r="M47" s="45" t="s">
        <v>869</v>
      </c>
      <c r="N47" s="215" t="s">
        <v>903</v>
      </c>
      <c r="O47" s="225">
        <v>40</v>
      </c>
      <c r="P47" s="229">
        <v>500</v>
      </c>
      <c r="Q47" s="263">
        <v>20000</v>
      </c>
    </row>
    <row r="48" spans="1:17" s="272" customFormat="1" ht="25.5" x14ac:dyDescent="0.2">
      <c r="A48" s="271" t="s">
        <v>156</v>
      </c>
      <c r="B48" s="272" t="s">
        <v>899</v>
      </c>
      <c r="C48" s="273" t="s">
        <v>151</v>
      </c>
      <c r="D48" s="274" t="s">
        <v>186</v>
      </c>
      <c r="E48" s="275" t="s">
        <v>220</v>
      </c>
      <c r="F48" s="276" t="s">
        <v>2155</v>
      </c>
      <c r="G48" s="227" t="s">
        <v>1095</v>
      </c>
      <c r="H48" s="277" t="s">
        <v>2155</v>
      </c>
      <c r="I48" s="278" t="s">
        <v>1111</v>
      </c>
      <c r="J48" s="277"/>
      <c r="K48" s="279"/>
      <c r="L48" s="280"/>
      <c r="M48" s="281"/>
      <c r="N48" s="277" t="s">
        <v>903</v>
      </c>
      <c r="P48" s="282">
        <v>120140000</v>
      </c>
      <c r="Q48" s="283">
        <v>120140000</v>
      </c>
    </row>
    <row r="49" spans="1:17" s="272" customFormat="1" ht="229.5" x14ac:dyDescent="0.2">
      <c r="A49" s="43" t="s">
        <v>894</v>
      </c>
      <c r="B49" s="225" t="s">
        <v>899</v>
      </c>
      <c r="C49" s="54" t="s">
        <v>151</v>
      </c>
      <c r="D49" s="226" t="s">
        <v>186</v>
      </c>
      <c r="E49" s="214" t="s">
        <v>220</v>
      </c>
      <c r="F49" s="227" t="s">
        <v>1730</v>
      </c>
      <c r="G49" s="227" t="s">
        <v>1095</v>
      </c>
      <c r="H49" s="215" t="s">
        <v>1089</v>
      </c>
      <c r="I49" s="44" t="s">
        <v>1363</v>
      </c>
      <c r="J49" s="215" t="s">
        <v>1363</v>
      </c>
      <c r="K49" s="46" t="s">
        <v>1504</v>
      </c>
      <c r="L49" s="228" t="s">
        <v>1369</v>
      </c>
      <c r="M49" s="45" t="s">
        <v>873</v>
      </c>
      <c r="N49" s="215" t="s">
        <v>903</v>
      </c>
      <c r="O49" s="225">
        <v>1</v>
      </c>
      <c r="P49" s="229">
        <v>1013820</v>
      </c>
      <c r="Q49" s="263">
        <v>1013820</v>
      </c>
    </row>
    <row r="50" spans="1:17" s="272" customFormat="1" ht="229.5" x14ac:dyDescent="0.2">
      <c r="A50" s="43" t="s">
        <v>894</v>
      </c>
      <c r="B50" s="225" t="s">
        <v>899</v>
      </c>
      <c r="C50" s="54" t="s">
        <v>151</v>
      </c>
      <c r="D50" s="226" t="s">
        <v>186</v>
      </c>
      <c r="E50" s="214" t="s">
        <v>220</v>
      </c>
      <c r="F50" s="227" t="s">
        <v>1730</v>
      </c>
      <c r="G50" s="227" t="s">
        <v>1095</v>
      </c>
      <c r="H50" s="215" t="s">
        <v>1089</v>
      </c>
      <c r="I50" s="44" t="s">
        <v>1363</v>
      </c>
      <c r="J50" s="44" t="s">
        <v>1363</v>
      </c>
      <c r="K50" s="46" t="s">
        <v>1505</v>
      </c>
      <c r="L50" s="228" t="s">
        <v>1369</v>
      </c>
      <c r="M50" s="45" t="s">
        <v>873</v>
      </c>
      <c r="N50" s="215" t="s">
        <v>903</v>
      </c>
      <c r="O50" s="225">
        <v>1</v>
      </c>
      <c r="P50" s="229">
        <v>1140600</v>
      </c>
      <c r="Q50" s="263">
        <v>1140600</v>
      </c>
    </row>
    <row r="51" spans="1:17" s="272" customFormat="1" ht="229.5" x14ac:dyDescent="0.2">
      <c r="A51" s="43" t="s">
        <v>894</v>
      </c>
      <c r="B51" s="225" t="s">
        <v>899</v>
      </c>
      <c r="C51" s="54" t="s">
        <v>151</v>
      </c>
      <c r="D51" s="226" t="s">
        <v>186</v>
      </c>
      <c r="E51" s="214" t="s">
        <v>220</v>
      </c>
      <c r="F51" s="227" t="s">
        <v>1730</v>
      </c>
      <c r="G51" s="227" t="s">
        <v>1095</v>
      </c>
      <c r="H51" s="215" t="s">
        <v>1089</v>
      </c>
      <c r="I51" s="44" t="s">
        <v>1363</v>
      </c>
      <c r="J51" s="44" t="s">
        <v>1363</v>
      </c>
      <c r="K51" s="46" t="s">
        <v>1506</v>
      </c>
      <c r="L51" s="228" t="s">
        <v>1369</v>
      </c>
      <c r="M51" s="45" t="s">
        <v>873</v>
      </c>
      <c r="N51" s="215" t="s">
        <v>903</v>
      </c>
      <c r="O51" s="225">
        <v>1</v>
      </c>
      <c r="P51" s="229">
        <v>2555564</v>
      </c>
      <c r="Q51" s="263">
        <v>2555564</v>
      </c>
    </row>
    <row r="52" spans="1:17" s="272" customFormat="1" ht="229.5" x14ac:dyDescent="0.2">
      <c r="A52" s="43" t="s">
        <v>894</v>
      </c>
      <c r="B52" s="225" t="s">
        <v>899</v>
      </c>
      <c r="C52" s="54" t="s">
        <v>151</v>
      </c>
      <c r="D52" s="226" t="s">
        <v>186</v>
      </c>
      <c r="E52" s="214" t="s">
        <v>220</v>
      </c>
      <c r="F52" s="227" t="s">
        <v>1730</v>
      </c>
      <c r="G52" s="227" t="s">
        <v>1095</v>
      </c>
      <c r="H52" s="215" t="s">
        <v>1096</v>
      </c>
      <c r="I52" s="44" t="s">
        <v>1363</v>
      </c>
      <c r="J52" s="215" t="s">
        <v>1363</v>
      </c>
      <c r="K52" s="46"/>
      <c r="L52" s="228" t="s">
        <v>1369</v>
      </c>
      <c r="M52" s="45" t="s">
        <v>833</v>
      </c>
      <c r="N52" s="215" t="s">
        <v>903</v>
      </c>
      <c r="O52" s="225">
        <v>1</v>
      </c>
      <c r="P52" s="229">
        <v>3450000</v>
      </c>
      <c r="Q52" s="263">
        <v>3450000</v>
      </c>
    </row>
    <row r="53" spans="1:17" s="272" customFormat="1" ht="229.5" x14ac:dyDescent="0.2">
      <c r="A53" s="43" t="s">
        <v>731</v>
      </c>
      <c r="B53" s="225" t="s">
        <v>899</v>
      </c>
      <c r="C53" s="54" t="s">
        <v>151</v>
      </c>
      <c r="D53" s="226" t="s">
        <v>186</v>
      </c>
      <c r="E53" s="214" t="s">
        <v>220</v>
      </c>
      <c r="F53" s="227" t="s">
        <v>1730</v>
      </c>
      <c r="G53" s="227" t="s">
        <v>1095</v>
      </c>
      <c r="H53" s="215" t="s">
        <v>1091</v>
      </c>
      <c r="I53" s="44" t="s">
        <v>1112</v>
      </c>
      <c r="J53" s="215" t="s">
        <v>117</v>
      </c>
      <c r="K53" s="46"/>
      <c r="L53" s="228">
        <v>90111503</v>
      </c>
      <c r="M53" s="45" t="s">
        <v>1998</v>
      </c>
      <c r="N53" s="215" t="s">
        <v>907</v>
      </c>
      <c r="O53" s="225">
        <v>4</v>
      </c>
      <c r="P53" s="229">
        <v>3000</v>
      </c>
      <c r="Q53" s="263">
        <v>12000</v>
      </c>
    </row>
    <row r="54" spans="1:17" s="272" customFormat="1" ht="229.5" x14ac:dyDescent="0.2">
      <c r="A54" s="43" t="s">
        <v>731</v>
      </c>
      <c r="B54" s="225" t="s">
        <v>899</v>
      </c>
      <c r="C54" s="54" t="s">
        <v>151</v>
      </c>
      <c r="D54" s="226" t="s">
        <v>186</v>
      </c>
      <c r="E54" s="214" t="s">
        <v>220</v>
      </c>
      <c r="F54" s="227" t="s">
        <v>1730</v>
      </c>
      <c r="G54" s="227" t="s">
        <v>1095</v>
      </c>
      <c r="H54" s="215" t="s">
        <v>1091</v>
      </c>
      <c r="I54" s="44" t="s">
        <v>1112</v>
      </c>
      <c r="J54" s="215" t="s">
        <v>117</v>
      </c>
      <c r="K54" s="46"/>
      <c r="L54" s="228">
        <v>90111503</v>
      </c>
      <c r="M54" s="45" t="s">
        <v>1998</v>
      </c>
      <c r="N54" s="215" t="s">
        <v>907</v>
      </c>
      <c r="O54" s="225">
        <v>35</v>
      </c>
      <c r="P54" s="229">
        <v>1100</v>
      </c>
      <c r="Q54" s="263">
        <v>38500</v>
      </c>
    </row>
    <row r="55" spans="1:17" s="272" customFormat="1" ht="229.5" x14ac:dyDescent="0.2">
      <c r="A55" s="43" t="s">
        <v>731</v>
      </c>
      <c r="B55" s="225" t="s">
        <v>899</v>
      </c>
      <c r="C55" s="54" t="s">
        <v>151</v>
      </c>
      <c r="D55" s="226" t="s">
        <v>186</v>
      </c>
      <c r="E55" s="214" t="s">
        <v>220</v>
      </c>
      <c r="F55" s="227" t="s">
        <v>1730</v>
      </c>
      <c r="G55" s="227" t="s">
        <v>1095</v>
      </c>
      <c r="H55" s="215" t="s">
        <v>1091</v>
      </c>
      <c r="I55" s="44" t="s">
        <v>1111</v>
      </c>
      <c r="J55" s="215" t="s">
        <v>126</v>
      </c>
      <c r="K55" s="46"/>
      <c r="L55" s="228">
        <v>90101802</v>
      </c>
      <c r="M55" s="45" t="s">
        <v>2000</v>
      </c>
      <c r="N55" s="215" t="s">
        <v>903</v>
      </c>
      <c r="O55" s="225">
        <v>50</v>
      </c>
      <c r="P55" s="229">
        <v>1000</v>
      </c>
      <c r="Q55" s="263">
        <v>50000</v>
      </c>
    </row>
    <row r="56" spans="1:17" s="272" customFormat="1" ht="229.5" x14ac:dyDescent="0.2">
      <c r="A56" s="43" t="s">
        <v>731</v>
      </c>
      <c r="B56" s="225" t="s">
        <v>899</v>
      </c>
      <c r="C56" s="54" t="s">
        <v>151</v>
      </c>
      <c r="D56" s="226" t="s">
        <v>186</v>
      </c>
      <c r="E56" s="214" t="s">
        <v>220</v>
      </c>
      <c r="F56" s="227" t="s">
        <v>1730</v>
      </c>
      <c r="G56" s="227" t="s">
        <v>1095</v>
      </c>
      <c r="H56" s="215" t="s">
        <v>1091</v>
      </c>
      <c r="I56" s="44" t="s">
        <v>1112</v>
      </c>
      <c r="J56" s="215" t="s">
        <v>117</v>
      </c>
      <c r="K56" s="46"/>
      <c r="L56" s="228">
        <v>90111503</v>
      </c>
      <c r="M56" s="45" t="s">
        <v>1998</v>
      </c>
      <c r="N56" s="215" t="s">
        <v>907</v>
      </c>
      <c r="O56" s="225">
        <v>4</v>
      </c>
      <c r="P56" s="229">
        <v>3000</v>
      </c>
      <c r="Q56" s="263">
        <v>12000</v>
      </c>
    </row>
    <row r="57" spans="1:17" s="272" customFormat="1" ht="229.5" x14ac:dyDescent="0.2">
      <c r="A57" s="43" t="s">
        <v>731</v>
      </c>
      <c r="B57" s="225" t="s">
        <v>899</v>
      </c>
      <c r="C57" s="54" t="s">
        <v>151</v>
      </c>
      <c r="D57" s="226" t="s">
        <v>186</v>
      </c>
      <c r="E57" s="214" t="s">
        <v>220</v>
      </c>
      <c r="F57" s="227" t="s">
        <v>1730</v>
      </c>
      <c r="G57" s="227" t="s">
        <v>1095</v>
      </c>
      <c r="H57" s="215" t="s">
        <v>1091</v>
      </c>
      <c r="I57" s="44" t="s">
        <v>1112</v>
      </c>
      <c r="J57" s="215" t="s">
        <v>117</v>
      </c>
      <c r="K57" s="46"/>
      <c r="L57" s="228">
        <v>90111503</v>
      </c>
      <c r="M57" s="45" t="s">
        <v>1998</v>
      </c>
      <c r="N57" s="215" t="s">
        <v>907</v>
      </c>
      <c r="O57" s="225">
        <v>35</v>
      </c>
      <c r="P57" s="229">
        <v>1100</v>
      </c>
      <c r="Q57" s="263">
        <v>38500</v>
      </c>
    </row>
    <row r="58" spans="1:17" s="272" customFormat="1" ht="229.5" x14ac:dyDescent="0.2">
      <c r="A58" s="43" t="s">
        <v>731</v>
      </c>
      <c r="B58" s="225" t="s">
        <v>899</v>
      </c>
      <c r="C58" s="54" t="s">
        <v>151</v>
      </c>
      <c r="D58" s="226" t="s">
        <v>186</v>
      </c>
      <c r="E58" s="214" t="s">
        <v>220</v>
      </c>
      <c r="F58" s="227" t="s">
        <v>1730</v>
      </c>
      <c r="G58" s="227" t="s">
        <v>1095</v>
      </c>
      <c r="H58" s="215" t="s">
        <v>1091</v>
      </c>
      <c r="I58" s="44" t="s">
        <v>1111</v>
      </c>
      <c r="J58" s="215" t="s">
        <v>126</v>
      </c>
      <c r="K58" s="46"/>
      <c r="L58" s="228">
        <v>90101802</v>
      </c>
      <c r="M58" s="45" t="s">
        <v>2000</v>
      </c>
      <c r="N58" s="215" t="s">
        <v>903</v>
      </c>
      <c r="O58" s="225">
        <v>50</v>
      </c>
      <c r="P58" s="229">
        <v>300</v>
      </c>
      <c r="Q58" s="263">
        <v>15000</v>
      </c>
    </row>
    <row r="59" spans="1:17" s="272" customFormat="1" ht="229.5" x14ac:dyDescent="0.2">
      <c r="A59" s="43" t="s">
        <v>894</v>
      </c>
      <c r="B59" s="225" t="s">
        <v>899</v>
      </c>
      <c r="C59" s="54" t="s">
        <v>151</v>
      </c>
      <c r="D59" s="226" t="s">
        <v>186</v>
      </c>
      <c r="E59" s="214" t="s">
        <v>220</v>
      </c>
      <c r="F59" s="227" t="s">
        <v>1730</v>
      </c>
      <c r="G59" s="227" t="s">
        <v>1095</v>
      </c>
      <c r="H59" s="215" t="s">
        <v>1090</v>
      </c>
      <c r="I59" s="44" t="s">
        <v>1111</v>
      </c>
      <c r="J59" s="215" t="s">
        <v>119</v>
      </c>
      <c r="K59" s="46" t="s">
        <v>1537</v>
      </c>
      <c r="L59" s="228">
        <v>82121503</v>
      </c>
      <c r="M59" s="45" t="s">
        <v>869</v>
      </c>
      <c r="N59" s="215" t="s">
        <v>903</v>
      </c>
      <c r="O59" s="225">
        <v>260</v>
      </c>
      <c r="P59" s="229">
        <v>200</v>
      </c>
      <c r="Q59" s="263">
        <v>52000</v>
      </c>
    </row>
    <row r="60" spans="1:17" s="272" customFormat="1" ht="63.75" x14ac:dyDescent="0.2">
      <c r="A60" s="43" t="s">
        <v>156</v>
      </c>
      <c r="B60" s="225" t="s">
        <v>899</v>
      </c>
      <c r="C60" s="54" t="s">
        <v>151</v>
      </c>
      <c r="D60" s="226" t="s">
        <v>152</v>
      </c>
      <c r="E60" s="227" t="s">
        <v>1689</v>
      </c>
      <c r="F60" s="227" t="s">
        <v>1694</v>
      </c>
      <c r="G60" s="227" t="s">
        <v>1286</v>
      </c>
      <c r="H60" s="215" t="s">
        <v>1127</v>
      </c>
      <c r="I60" s="215" t="s">
        <v>1363</v>
      </c>
      <c r="J60" s="215" t="s">
        <v>1403</v>
      </c>
      <c r="K60" s="46" t="s">
        <v>1381</v>
      </c>
      <c r="L60" s="228"/>
      <c r="M60" s="45" t="s">
        <v>833</v>
      </c>
      <c r="N60" s="215" t="s">
        <v>903</v>
      </c>
      <c r="O60" s="225">
        <v>1</v>
      </c>
      <c r="P60" s="229">
        <v>1200000</v>
      </c>
      <c r="Q60" s="263">
        <v>1200000</v>
      </c>
    </row>
    <row r="61" spans="1:17" s="272" customFormat="1" ht="51" x14ac:dyDescent="0.2">
      <c r="A61" s="43" t="s">
        <v>790</v>
      </c>
      <c r="B61" s="225" t="s">
        <v>899</v>
      </c>
      <c r="C61" s="54" t="s">
        <v>151</v>
      </c>
      <c r="D61" s="226" t="s">
        <v>152</v>
      </c>
      <c r="E61" s="227" t="s">
        <v>1689</v>
      </c>
      <c r="F61" s="227" t="s">
        <v>1698</v>
      </c>
      <c r="G61" s="227" t="s">
        <v>1286</v>
      </c>
      <c r="H61" s="215" t="s">
        <v>1405</v>
      </c>
      <c r="I61" s="215" t="s">
        <v>1363</v>
      </c>
      <c r="J61" s="215" t="s">
        <v>1406</v>
      </c>
      <c r="K61" s="46" t="s">
        <v>1407</v>
      </c>
      <c r="L61" s="228"/>
      <c r="M61" s="45" t="s">
        <v>833</v>
      </c>
      <c r="N61" s="215" t="s">
        <v>903</v>
      </c>
      <c r="O61" s="225">
        <v>1</v>
      </c>
      <c r="P61" s="229">
        <v>329000</v>
      </c>
      <c r="Q61" s="263">
        <v>329000</v>
      </c>
    </row>
    <row r="62" spans="1:17" s="272" customFormat="1" ht="51" x14ac:dyDescent="0.2">
      <c r="A62" s="43" t="s">
        <v>790</v>
      </c>
      <c r="B62" s="225" t="s">
        <v>899</v>
      </c>
      <c r="C62" s="54" t="s">
        <v>151</v>
      </c>
      <c r="D62" s="226" t="s">
        <v>152</v>
      </c>
      <c r="E62" s="227" t="s">
        <v>1689</v>
      </c>
      <c r="F62" s="227" t="s">
        <v>1698</v>
      </c>
      <c r="G62" s="227" t="s">
        <v>1286</v>
      </c>
      <c r="H62" s="215" t="s">
        <v>1404</v>
      </c>
      <c r="I62" s="215" t="s">
        <v>1363</v>
      </c>
      <c r="J62" s="215" t="s">
        <v>1406</v>
      </c>
      <c r="K62" s="46" t="s">
        <v>1407</v>
      </c>
      <c r="L62" s="228"/>
      <c r="M62" s="45" t="s">
        <v>833</v>
      </c>
      <c r="N62" s="215" t="s">
        <v>903</v>
      </c>
      <c r="O62" s="225">
        <v>1</v>
      </c>
      <c r="P62" s="229">
        <v>875000</v>
      </c>
      <c r="Q62" s="263">
        <v>875000</v>
      </c>
    </row>
    <row r="63" spans="1:17" s="272" customFormat="1" ht="38.25" x14ac:dyDescent="0.2">
      <c r="A63" s="43" t="s">
        <v>156</v>
      </c>
      <c r="B63" s="225" t="s">
        <v>899</v>
      </c>
      <c r="C63" s="54" t="s">
        <v>151</v>
      </c>
      <c r="D63" s="226" t="s">
        <v>152</v>
      </c>
      <c r="E63" s="227" t="s">
        <v>1689</v>
      </c>
      <c r="F63" s="227" t="s">
        <v>1696</v>
      </c>
      <c r="G63" s="227" t="s">
        <v>1286</v>
      </c>
      <c r="H63" s="215" t="s">
        <v>675</v>
      </c>
      <c r="I63" s="215" t="s">
        <v>1363</v>
      </c>
      <c r="J63" s="215" t="s">
        <v>1363</v>
      </c>
      <c r="K63" s="46" t="s">
        <v>1399</v>
      </c>
      <c r="L63" s="228"/>
      <c r="M63" s="45" t="s">
        <v>833</v>
      </c>
      <c r="N63" s="215" t="s">
        <v>903</v>
      </c>
      <c r="O63" s="225">
        <v>1</v>
      </c>
      <c r="P63" s="229">
        <v>2000000</v>
      </c>
      <c r="Q63" s="263">
        <v>2000000</v>
      </c>
    </row>
    <row r="64" spans="1:17" s="272" customFormat="1" ht="38.25" x14ac:dyDescent="0.2">
      <c r="A64" s="43" t="s">
        <v>790</v>
      </c>
      <c r="B64" s="225" t="s">
        <v>899</v>
      </c>
      <c r="C64" s="54" t="s">
        <v>151</v>
      </c>
      <c r="D64" s="226" t="s">
        <v>152</v>
      </c>
      <c r="E64" s="227" t="s">
        <v>1689</v>
      </c>
      <c r="F64" s="227" t="s">
        <v>1707</v>
      </c>
      <c r="G64" s="227" t="s">
        <v>1286</v>
      </c>
      <c r="H64" s="215" t="s">
        <v>161</v>
      </c>
      <c r="I64" s="215" t="s">
        <v>1111</v>
      </c>
      <c r="J64" s="215" t="s">
        <v>57</v>
      </c>
      <c r="K64" s="46" t="s">
        <v>1409</v>
      </c>
      <c r="L64" s="228">
        <v>55101524</v>
      </c>
      <c r="M64" s="45" t="s">
        <v>862</v>
      </c>
      <c r="N64" s="215" t="s">
        <v>903</v>
      </c>
      <c r="O64" s="225">
        <v>200</v>
      </c>
      <c r="P64" s="229">
        <v>500000</v>
      </c>
      <c r="Q64" s="263">
        <v>500000</v>
      </c>
    </row>
    <row r="65" spans="1:17" s="272" customFormat="1" ht="63.75" x14ac:dyDescent="0.2">
      <c r="A65" s="43" t="s">
        <v>790</v>
      </c>
      <c r="B65" s="225" t="s">
        <v>899</v>
      </c>
      <c r="C65" s="54" t="s">
        <v>151</v>
      </c>
      <c r="D65" s="226" t="s">
        <v>152</v>
      </c>
      <c r="E65" s="227" t="s">
        <v>1689</v>
      </c>
      <c r="F65" s="227" t="s">
        <v>1707</v>
      </c>
      <c r="G65" s="227" t="s">
        <v>1286</v>
      </c>
      <c r="H65" s="215" t="s">
        <v>1265</v>
      </c>
      <c r="I65" s="215" t="s">
        <v>1363</v>
      </c>
      <c r="J65" s="215" t="s">
        <v>1411</v>
      </c>
      <c r="K65" s="46" t="s">
        <v>1412</v>
      </c>
      <c r="L65" s="228"/>
      <c r="M65" s="45" t="s">
        <v>833</v>
      </c>
      <c r="N65" s="215" t="s">
        <v>903</v>
      </c>
      <c r="O65" s="225">
        <v>1</v>
      </c>
      <c r="P65" s="229">
        <v>600000</v>
      </c>
      <c r="Q65" s="263">
        <v>600000</v>
      </c>
    </row>
    <row r="66" spans="1:17" s="272" customFormat="1" ht="63.75" x14ac:dyDescent="0.2">
      <c r="A66" s="43" t="s">
        <v>790</v>
      </c>
      <c r="B66" s="225" t="s">
        <v>899</v>
      </c>
      <c r="C66" s="54" t="s">
        <v>151</v>
      </c>
      <c r="D66" s="226" t="s">
        <v>152</v>
      </c>
      <c r="E66" s="227" t="s">
        <v>1689</v>
      </c>
      <c r="F66" s="227" t="s">
        <v>1707</v>
      </c>
      <c r="G66" s="227" t="s">
        <v>1286</v>
      </c>
      <c r="H66" s="215" t="s">
        <v>1265</v>
      </c>
      <c r="I66" s="215" t="s">
        <v>1111</v>
      </c>
      <c r="J66" s="215" t="s">
        <v>122</v>
      </c>
      <c r="K66" s="46" t="s">
        <v>1410</v>
      </c>
      <c r="L66" s="228">
        <v>82121903</v>
      </c>
      <c r="M66" s="45" t="s">
        <v>869</v>
      </c>
      <c r="N66" s="215" t="s">
        <v>903</v>
      </c>
      <c r="O66" s="225">
        <v>200</v>
      </c>
      <c r="P66" s="229">
        <v>1050</v>
      </c>
      <c r="Q66" s="263">
        <v>210000</v>
      </c>
    </row>
    <row r="67" spans="1:17" s="272" customFormat="1" ht="102" x14ac:dyDescent="0.2">
      <c r="A67" s="43" t="s">
        <v>156</v>
      </c>
      <c r="B67" s="225" t="s">
        <v>899</v>
      </c>
      <c r="C67" s="54" t="s">
        <v>151</v>
      </c>
      <c r="D67" s="226" t="s">
        <v>152</v>
      </c>
      <c r="E67" s="227" t="s">
        <v>1689</v>
      </c>
      <c r="F67" s="227" t="s">
        <v>1708</v>
      </c>
      <c r="G67" s="227" t="s">
        <v>1286</v>
      </c>
      <c r="H67" s="215" t="s">
        <v>164</v>
      </c>
      <c r="I67" s="215" t="s">
        <v>1111</v>
      </c>
      <c r="J67" s="215" t="s">
        <v>2042</v>
      </c>
      <c r="K67" s="46" t="s">
        <v>1379</v>
      </c>
      <c r="L67" s="228">
        <v>80141607</v>
      </c>
      <c r="M67" s="45" t="s">
        <v>890</v>
      </c>
      <c r="N67" s="215" t="s">
        <v>903</v>
      </c>
      <c r="O67" s="225">
        <v>1</v>
      </c>
      <c r="P67" s="229">
        <v>900000</v>
      </c>
      <c r="Q67" s="263">
        <v>900000</v>
      </c>
    </row>
    <row r="68" spans="1:17" s="272" customFormat="1" ht="76.5" x14ac:dyDescent="0.2">
      <c r="A68" s="43" t="s">
        <v>156</v>
      </c>
      <c r="B68" s="225" t="s">
        <v>899</v>
      </c>
      <c r="C68" s="54" t="s">
        <v>151</v>
      </c>
      <c r="D68" s="226" t="s">
        <v>152</v>
      </c>
      <c r="E68" s="227" t="s">
        <v>1689</v>
      </c>
      <c r="F68" s="227" t="s">
        <v>1708</v>
      </c>
      <c r="G68" s="227" t="s">
        <v>1286</v>
      </c>
      <c r="H68" s="215" t="s">
        <v>164</v>
      </c>
      <c r="I68" s="215" t="s">
        <v>1111</v>
      </c>
      <c r="J68" s="215" t="s">
        <v>53</v>
      </c>
      <c r="K68" s="46" t="s">
        <v>1378</v>
      </c>
      <c r="L68" s="228">
        <v>53102511</v>
      </c>
      <c r="M68" s="45" t="s">
        <v>846</v>
      </c>
      <c r="N68" s="215" t="s">
        <v>903</v>
      </c>
      <c r="O68" s="225">
        <v>1000</v>
      </c>
      <c r="P68" s="229">
        <v>300</v>
      </c>
      <c r="Q68" s="263">
        <v>300000</v>
      </c>
    </row>
    <row r="69" spans="1:17" s="272" customFormat="1" ht="25.5" x14ac:dyDescent="0.2">
      <c r="A69" s="43" t="s">
        <v>156</v>
      </c>
      <c r="B69" s="225" t="s">
        <v>899</v>
      </c>
      <c r="C69" s="54" t="s">
        <v>151</v>
      </c>
      <c r="D69" s="226" t="s">
        <v>152</v>
      </c>
      <c r="E69" s="227" t="s">
        <v>1689</v>
      </c>
      <c r="F69" s="227" t="s">
        <v>1708</v>
      </c>
      <c r="G69" s="227" t="s">
        <v>1286</v>
      </c>
      <c r="H69" s="215" t="s">
        <v>164</v>
      </c>
      <c r="I69" s="215" t="s">
        <v>1111</v>
      </c>
      <c r="J69" s="215" t="s">
        <v>45</v>
      </c>
      <c r="K69" s="46" t="s">
        <v>1380</v>
      </c>
      <c r="L69" s="228">
        <v>14111519</v>
      </c>
      <c r="M69" s="45" t="s">
        <v>819</v>
      </c>
      <c r="N69" s="215" t="s">
        <v>903</v>
      </c>
      <c r="O69" s="225">
        <v>1000</v>
      </c>
      <c r="P69" s="229">
        <v>390</v>
      </c>
      <c r="Q69" s="263">
        <v>390000</v>
      </c>
    </row>
    <row r="70" spans="1:17" s="272" customFormat="1" ht="25.5" x14ac:dyDescent="0.2">
      <c r="A70" s="43" t="s">
        <v>156</v>
      </c>
      <c r="B70" s="225" t="s">
        <v>899</v>
      </c>
      <c r="C70" s="54" t="s">
        <v>151</v>
      </c>
      <c r="D70" s="226" t="s">
        <v>152</v>
      </c>
      <c r="E70" s="227" t="s">
        <v>1689</v>
      </c>
      <c r="F70" s="227" t="s">
        <v>1708</v>
      </c>
      <c r="G70" s="227" t="s">
        <v>1286</v>
      </c>
      <c r="H70" s="215" t="s">
        <v>164</v>
      </c>
      <c r="I70" s="215" t="s">
        <v>1111</v>
      </c>
      <c r="J70" s="215" t="s">
        <v>2041</v>
      </c>
      <c r="K70" s="46" t="s">
        <v>118</v>
      </c>
      <c r="L70" s="228">
        <v>80141607</v>
      </c>
      <c r="M70" s="45" t="s">
        <v>863</v>
      </c>
      <c r="N70" s="215" t="s">
        <v>903</v>
      </c>
      <c r="O70" s="225">
        <v>1</v>
      </c>
      <c r="P70" s="229">
        <v>5000000</v>
      </c>
      <c r="Q70" s="263">
        <v>5000000</v>
      </c>
    </row>
    <row r="71" spans="1:17" s="272" customFormat="1" ht="25.5" x14ac:dyDescent="0.2">
      <c r="A71" s="43" t="s">
        <v>726</v>
      </c>
      <c r="B71" s="225" t="s">
        <v>899</v>
      </c>
      <c r="C71" s="54" t="s">
        <v>151</v>
      </c>
      <c r="D71" s="226" t="s">
        <v>152</v>
      </c>
      <c r="E71" s="227" t="s">
        <v>1689</v>
      </c>
      <c r="F71" s="227" t="s">
        <v>1700</v>
      </c>
      <c r="G71" s="227" t="s">
        <v>1286</v>
      </c>
      <c r="H71" s="215" t="s">
        <v>762</v>
      </c>
      <c r="I71" s="215" t="s">
        <v>1111</v>
      </c>
      <c r="J71" s="215" t="s">
        <v>119</v>
      </c>
      <c r="K71" s="46"/>
      <c r="L71" s="228">
        <v>82121503</v>
      </c>
      <c r="M71" s="45" t="s">
        <v>869</v>
      </c>
      <c r="N71" s="215" t="s">
        <v>903</v>
      </c>
      <c r="O71" s="225">
        <v>1</v>
      </c>
      <c r="P71" s="229">
        <v>300000</v>
      </c>
      <c r="Q71" s="263">
        <v>300000</v>
      </c>
    </row>
    <row r="72" spans="1:17" s="272" customFormat="1" ht="25.5" x14ac:dyDescent="0.2">
      <c r="A72" s="43" t="s">
        <v>729</v>
      </c>
      <c r="B72" s="225" t="s">
        <v>899</v>
      </c>
      <c r="C72" s="54" t="s">
        <v>151</v>
      </c>
      <c r="D72" s="226" t="s">
        <v>152</v>
      </c>
      <c r="E72" s="227" t="s">
        <v>1689</v>
      </c>
      <c r="F72" s="227" t="s">
        <v>1700</v>
      </c>
      <c r="G72" s="227" t="s">
        <v>1286</v>
      </c>
      <c r="H72" s="215" t="s">
        <v>762</v>
      </c>
      <c r="I72" s="215" t="s">
        <v>1111</v>
      </c>
      <c r="J72" s="215" t="s">
        <v>119</v>
      </c>
      <c r="K72" s="46"/>
      <c r="L72" s="228">
        <v>82121503</v>
      </c>
      <c r="M72" s="45" t="s">
        <v>869</v>
      </c>
      <c r="N72" s="215" t="s">
        <v>903</v>
      </c>
      <c r="O72" s="225">
        <v>1</v>
      </c>
      <c r="P72" s="229">
        <v>300000</v>
      </c>
      <c r="Q72" s="263">
        <v>300000</v>
      </c>
    </row>
    <row r="73" spans="1:17" s="272" customFormat="1" ht="25.5" x14ac:dyDescent="0.2">
      <c r="A73" s="43" t="s">
        <v>727</v>
      </c>
      <c r="B73" s="225" t="s">
        <v>899</v>
      </c>
      <c r="C73" s="54" t="s">
        <v>151</v>
      </c>
      <c r="D73" s="226" t="s">
        <v>152</v>
      </c>
      <c r="E73" s="227" t="s">
        <v>1689</v>
      </c>
      <c r="F73" s="227" t="s">
        <v>1700</v>
      </c>
      <c r="G73" s="227" t="s">
        <v>1286</v>
      </c>
      <c r="H73" s="215" t="s">
        <v>762</v>
      </c>
      <c r="I73" s="215" t="s">
        <v>1111</v>
      </c>
      <c r="J73" s="215" t="s">
        <v>119</v>
      </c>
      <c r="K73" s="46"/>
      <c r="L73" s="228">
        <v>82121503</v>
      </c>
      <c r="M73" s="45" t="s">
        <v>869</v>
      </c>
      <c r="N73" s="215" t="s">
        <v>903</v>
      </c>
      <c r="O73" s="225">
        <v>1</v>
      </c>
      <c r="P73" s="229">
        <v>300000</v>
      </c>
      <c r="Q73" s="263">
        <v>300000</v>
      </c>
    </row>
    <row r="74" spans="1:17" s="272" customFormat="1" ht="25.5" x14ac:dyDescent="0.2">
      <c r="A74" s="43" t="s">
        <v>728</v>
      </c>
      <c r="B74" s="225" t="s">
        <v>899</v>
      </c>
      <c r="C74" s="54" t="s">
        <v>151</v>
      </c>
      <c r="D74" s="226" t="s">
        <v>152</v>
      </c>
      <c r="E74" s="227" t="s">
        <v>1689</v>
      </c>
      <c r="F74" s="227" t="s">
        <v>1700</v>
      </c>
      <c r="G74" s="227" t="s">
        <v>1286</v>
      </c>
      <c r="H74" s="215" t="s">
        <v>762</v>
      </c>
      <c r="I74" s="215" t="s">
        <v>1111</v>
      </c>
      <c r="J74" s="215" t="s">
        <v>119</v>
      </c>
      <c r="K74" s="46"/>
      <c r="L74" s="228">
        <v>82121503</v>
      </c>
      <c r="M74" s="45" t="s">
        <v>869</v>
      </c>
      <c r="N74" s="215" t="s">
        <v>903</v>
      </c>
      <c r="O74" s="225">
        <v>1</v>
      </c>
      <c r="P74" s="229">
        <v>300000</v>
      </c>
      <c r="Q74" s="263">
        <v>300000</v>
      </c>
    </row>
    <row r="75" spans="1:17" s="272" customFormat="1" ht="25.5" x14ac:dyDescent="0.2">
      <c r="A75" s="43" t="s">
        <v>730</v>
      </c>
      <c r="B75" s="225" t="s">
        <v>899</v>
      </c>
      <c r="C75" s="54" t="s">
        <v>151</v>
      </c>
      <c r="D75" s="226" t="s">
        <v>152</v>
      </c>
      <c r="E75" s="227" t="s">
        <v>1689</v>
      </c>
      <c r="F75" s="227" t="s">
        <v>1700</v>
      </c>
      <c r="G75" s="227" t="s">
        <v>1286</v>
      </c>
      <c r="H75" s="215" t="s">
        <v>762</v>
      </c>
      <c r="I75" s="215" t="s">
        <v>1111</v>
      </c>
      <c r="J75" s="215" t="s">
        <v>119</v>
      </c>
      <c r="K75" s="46"/>
      <c r="L75" s="228">
        <v>82121503</v>
      </c>
      <c r="M75" s="45" t="s">
        <v>869</v>
      </c>
      <c r="N75" s="215" t="s">
        <v>903</v>
      </c>
      <c r="O75" s="225">
        <v>1</v>
      </c>
      <c r="P75" s="229">
        <v>300000</v>
      </c>
      <c r="Q75" s="263">
        <v>300000</v>
      </c>
    </row>
    <row r="76" spans="1:17" s="272" customFormat="1" ht="25.5" x14ac:dyDescent="0.2">
      <c r="A76" s="43" t="s">
        <v>731</v>
      </c>
      <c r="B76" s="225" t="s">
        <v>899</v>
      </c>
      <c r="C76" s="54" t="s">
        <v>151</v>
      </c>
      <c r="D76" s="226" t="s">
        <v>152</v>
      </c>
      <c r="E76" s="227" t="s">
        <v>1689</v>
      </c>
      <c r="F76" s="227" t="s">
        <v>1700</v>
      </c>
      <c r="G76" s="227" t="s">
        <v>1286</v>
      </c>
      <c r="H76" s="215" t="s">
        <v>762</v>
      </c>
      <c r="I76" s="215" t="s">
        <v>1111</v>
      </c>
      <c r="J76" s="215" t="s">
        <v>119</v>
      </c>
      <c r="K76" s="46"/>
      <c r="L76" s="228">
        <v>82121503</v>
      </c>
      <c r="M76" s="45" t="s">
        <v>869</v>
      </c>
      <c r="N76" s="215" t="s">
        <v>903</v>
      </c>
      <c r="O76" s="225">
        <v>1</v>
      </c>
      <c r="P76" s="229">
        <v>300000</v>
      </c>
      <c r="Q76" s="263">
        <v>300000</v>
      </c>
    </row>
    <row r="77" spans="1:17" s="272" customFormat="1" ht="25.5" x14ac:dyDescent="0.2">
      <c r="A77" s="43" t="s">
        <v>156</v>
      </c>
      <c r="B77" s="225" t="s">
        <v>899</v>
      </c>
      <c r="C77" s="54" t="s">
        <v>151</v>
      </c>
      <c r="D77" s="226" t="s">
        <v>152</v>
      </c>
      <c r="E77" s="227" t="s">
        <v>1689</v>
      </c>
      <c r="F77" s="227" t="s">
        <v>1700</v>
      </c>
      <c r="G77" s="227" t="s">
        <v>1286</v>
      </c>
      <c r="H77" s="215" t="s">
        <v>762</v>
      </c>
      <c r="I77" s="215" t="s">
        <v>1112</v>
      </c>
      <c r="J77" s="215" t="s">
        <v>1112</v>
      </c>
      <c r="K77" s="46"/>
      <c r="L77" s="228"/>
      <c r="M77" s="45" t="s">
        <v>1998</v>
      </c>
      <c r="N77" s="215" t="s">
        <v>903</v>
      </c>
      <c r="O77" s="225">
        <v>1</v>
      </c>
      <c r="P77" s="229">
        <v>4700000</v>
      </c>
      <c r="Q77" s="263">
        <v>440000</v>
      </c>
    </row>
    <row r="78" spans="1:17" s="272" customFormat="1" ht="25.5" x14ac:dyDescent="0.2">
      <c r="A78" s="43" t="s">
        <v>156</v>
      </c>
      <c r="B78" s="225" t="s">
        <v>899</v>
      </c>
      <c r="C78" s="54" t="s">
        <v>151</v>
      </c>
      <c r="D78" s="226" t="s">
        <v>152</v>
      </c>
      <c r="E78" s="227" t="s">
        <v>1689</v>
      </c>
      <c r="F78" s="227" t="s">
        <v>1700</v>
      </c>
      <c r="G78" s="227" t="s">
        <v>1286</v>
      </c>
      <c r="H78" s="215" t="s">
        <v>762</v>
      </c>
      <c r="I78" s="215" t="s">
        <v>1363</v>
      </c>
      <c r="J78" s="215" t="s">
        <v>1363</v>
      </c>
      <c r="K78" s="46" t="s">
        <v>1400</v>
      </c>
      <c r="L78" s="228"/>
      <c r="M78" s="45" t="s">
        <v>873</v>
      </c>
      <c r="N78" s="215" t="s">
        <v>903</v>
      </c>
      <c r="O78" s="225">
        <v>1</v>
      </c>
      <c r="P78" s="229">
        <v>1200000</v>
      </c>
      <c r="Q78" s="263">
        <v>1200000</v>
      </c>
    </row>
    <row r="79" spans="1:17" s="272" customFormat="1" ht="25.5" x14ac:dyDescent="0.2">
      <c r="A79" s="43" t="s">
        <v>156</v>
      </c>
      <c r="B79" s="225" t="s">
        <v>899</v>
      </c>
      <c r="C79" s="54" t="s">
        <v>151</v>
      </c>
      <c r="D79" s="226" t="s">
        <v>152</v>
      </c>
      <c r="E79" s="227" t="s">
        <v>1689</v>
      </c>
      <c r="F79" s="227" t="s">
        <v>1700</v>
      </c>
      <c r="G79" s="227" t="s">
        <v>1286</v>
      </c>
      <c r="H79" s="215" t="s">
        <v>762</v>
      </c>
      <c r="I79" s="215" t="s">
        <v>1111</v>
      </c>
      <c r="J79" s="215" t="s">
        <v>119</v>
      </c>
      <c r="K79" s="46"/>
      <c r="L79" s="228">
        <v>82121503</v>
      </c>
      <c r="M79" s="45" t="s">
        <v>869</v>
      </c>
      <c r="N79" s="215" t="s">
        <v>903</v>
      </c>
      <c r="O79" s="225">
        <v>1</v>
      </c>
      <c r="P79" s="229">
        <v>2990000</v>
      </c>
      <c r="Q79" s="263">
        <v>2990000</v>
      </c>
    </row>
    <row r="80" spans="1:17" s="272" customFormat="1" ht="25.5" x14ac:dyDescent="0.2">
      <c r="A80" s="43" t="s">
        <v>156</v>
      </c>
      <c r="B80" s="225" t="s">
        <v>899</v>
      </c>
      <c r="C80" s="54" t="s">
        <v>151</v>
      </c>
      <c r="D80" s="226" t="s">
        <v>152</v>
      </c>
      <c r="E80" s="227" t="s">
        <v>1689</v>
      </c>
      <c r="F80" s="227" t="s">
        <v>1701</v>
      </c>
      <c r="G80" s="227" t="s">
        <v>1286</v>
      </c>
      <c r="H80" s="215" t="s">
        <v>1141</v>
      </c>
      <c r="I80" s="215" t="s">
        <v>1111</v>
      </c>
      <c r="J80" s="215" t="s">
        <v>2039</v>
      </c>
      <c r="K80" s="46"/>
      <c r="L80" s="228">
        <v>82121503</v>
      </c>
      <c r="M80" s="45" t="s">
        <v>879</v>
      </c>
      <c r="N80" s="215" t="s">
        <v>903</v>
      </c>
      <c r="O80" s="225">
        <v>1</v>
      </c>
      <c r="P80" s="229">
        <v>2000000</v>
      </c>
      <c r="Q80" s="263">
        <v>2000000</v>
      </c>
    </row>
    <row r="81" spans="1:17" s="272" customFormat="1" ht="25.5" x14ac:dyDescent="0.2">
      <c r="A81" s="43" t="s">
        <v>156</v>
      </c>
      <c r="B81" s="225" t="s">
        <v>899</v>
      </c>
      <c r="C81" s="54" t="s">
        <v>151</v>
      </c>
      <c r="D81" s="226" t="s">
        <v>152</v>
      </c>
      <c r="E81" s="227" t="s">
        <v>1689</v>
      </c>
      <c r="F81" s="227" t="s">
        <v>1700</v>
      </c>
      <c r="G81" s="227" t="s">
        <v>1286</v>
      </c>
      <c r="H81" s="215" t="s">
        <v>762</v>
      </c>
      <c r="I81" s="215" t="s">
        <v>1111</v>
      </c>
      <c r="J81" s="215" t="s">
        <v>126</v>
      </c>
      <c r="K81" s="46"/>
      <c r="L81" s="228">
        <v>90101802</v>
      </c>
      <c r="M81" s="45" t="s">
        <v>2000</v>
      </c>
      <c r="N81" s="215" t="s">
        <v>903</v>
      </c>
      <c r="O81" s="225">
        <v>1</v>
      </c>
      <c r="P81" s="229">
        <v>2200000</v>
      </c>
      <c r="Q81" s="263">
        <v>2200000</v>
      </c>
    </row>
    <row r="82" spans="1:17" s="272" customFormat="1" ht="25.5" x14ac:dyDescent="0.2">
      <c r="A82" s="43" t="s">
        <v>156</v>
      </c>
      <c r="B82" s="225" t="s">
        <v>899</v>
      </c>
      <c r="C82" s="54" t="s">
        <v>151</v>
      </c>
      <c r="D82" s="226" t="s">
        <v>152</v>
      </c>
      <c r="E82" s="227" t="s">
        <v>1689</v>
      </c>
      <c r="F82" s="227" t="s">
        <v>1700</v>
      </c>
      <c r="G82" s="227" t="s">
        <v>1286</v>
      </c>
      <c r="H82" s="215" t="s">
        <v>762</v>
      </c>
      <c r="I82" s="215" t="s">
        <v>1111</v>
      </c>
      <c r="J82" s="215" t="s">
        <v>112</v>
      </c>
      <c r="K82" s="46"/>
      <c r="L82" s="228">
        <v>78111808</v>
      </c>
      <c r="M82" s="45" t="s">
        <v>871</v>
      </c>
      <c r="N82" s="215" t="s">
        <v>903</v>
      </c>
      <c r="O82" s="225">
        <v>1</v>
      </c>
      <c r="P82" s="229">
        <v>400000</v>
      </c>
      <c r="Q82" s="263">
        <v>400000</v>
      </c>
    </row>
    <row r="83" spans="1:17" s="272" customFormat="1" ht="25.5" x14ac:dyDescent="0.2">
      <c r="A83" s="43" t="s">
        <v>156</v>
      </c>
      <c r="B83" s="225" t="s">
        <v>899</v>
      </c>
      <c r="C83" s="54" t="s">
        <v>151</v>
      </c>
      <c r="D83" s="226" t="s">
        <v>152</v>
      </c>
      <c r="E83" s="227" t="s">
        <v>1689</v>
      </c>
      <c r="F83" s="227" t="s">
        <v>1700</v>
      </c>
      <c r="G83" s="227" t="s">
        <v>1286</v>
      </c>
      <c r="H83" s="215" t="s">
        <v>762</v>
      </c>
      <c r="I83" s="215" t="s">
        <v>1111</v>
      </c>
      <c r="J83" s="215" t="s">
        <v>2043</v>
      </c>
      <c r="K83" s="46"/>
      <c r="L83" s="228"/>
      <c r="M83" s="45" t="s">
        <v>845</v>
      </c>
      <c r="N83" s="215" t="s">
        <v>903</v>
      </c>
      <c r="O83" s="225">
        <v>1</v>
      </c>
      <c r="P83" s="229">
        <v>100000</v>
      </c>
      <c r="Q83" s="263">
        <v>100000</v>
      </c>
    </row>
    <row r="84" spans="1:17" s="272" customFormat="1" ht="25.5" x14ac:dyDescent="0.2">
      <c r="A84" s="43" t="s">
        <v>790</v>
      </c>
      <c r="B84" s="225" t="s">
        <v>899</v>
      </c>
      <c r="C84" s="54" t="s">
        <v>151</v>
      </c>
      <c r="D84" s="226" t="s">
        <v>152</v>
      </c>
      <c r="E84" s="227" t="s">
        <v>1689</v>
      </c>
      <c r="F84" s="227" t="s">
        <v>1710</v>
      </c>
      <c r="G84" s="227" t="s">
        <v>1286</v>
      </c>
      <c r="H84" s="215" t="s">
        <v>688</v>
      </c>
      <c r="I84" s="215" t="s">
        <v>1363</v>
      </c>
      <c r="J84" s="215" t="s">
        <v>1408</v>
      </c>
      <c r="K84" s="46" t="s">
        <v>1407</v>
      </c>
      <c r="L84" s="228"/>
      <c r="M84" s="45" t="s">
        <v>873</v>
      </c>
      <c r="N84" s="215" t="s">
        <v>903</v>
      </c>
      <c r="O84" s="225">
        <v>1</v>
      </c>
      <c r="P84" s="229">
        <v>1989746</v>
      </c>
      <c r="Q84" s="263">
        <v>1989746</v>
      </c>
    </row>
    <row r="85" spans="1:17" s="272" customFormat="1" ht="76.5" x14ac:dyDescent="0.2">
      <c r="A85" s="43" t="s">
        <v>156</v>
      </c>
      <c r="B85" s="225" t="s">
        <v>899</v>
      </c>
      <c r="C85" s="54" t="s">
        <v>151</v>
      </c>
      <c r="D85" s="226" t="s">
        <v>152</v>
      </c>
      <c r="E85" s="227" t="s">
        <v>1689</v>
      </c>
      <c r="F85" s="227" t="s">
        <v>1693</v>
      </c>
      <c r="G85" s="227" t="s">
        <v>1286</v>
      </c>
      <c r="H85" s="215" t="s">
        <v>759</v>
      </c>
      <c r="I85" s="215" t="s">
        <v>1363</v>
      </c>
      <c r="J85" s="215" t="s">
        <v>1403</v>
      </c>
      <c r="K85" s="46" t="s">
        <v>1398</v>
      </c>
      <c r="L85" s="228"/>
      <c r="M85" s="45" t="s">
        <v>833</v>
      </c>
      <c r="N85" s="215" t="s">
        <v>903</v>
      </c>
      <c r="O85" s="225">
        <v>1</v>
      </c>
      <c r="P85" s="229">
        <v>600000</v>
      </c>
      <c r="Q85" s="263">
        <v>600000</v>
      </c>
    </row>
    <row r="86" spans="1:17" s="272" customFormat="1" ht="25.5" x14ac:dyDescent="0.2">
      <c r="A86" s="43" t="s">
        <v>726</v>
      </c>
      <c r="B86" s="225" t="s">
        <v>899</v>
      </c>
      <c r="C86" s="54" t="s">
        <v>151</v>
      </c>
      <c r="D86" s="226" t="s">
        <v>152</v>
      </c>
      <c r="E86" s="227" t="s">
        <v>153</v>
      </c>
      <c r="F86" s="227" t="s">
        <v>1704</v>
      </c>
      <c r="G86" s="227" t="s">
        <v>1286</v>
      </c>
      <c r="H86" s="215" t="s">
        <v>1557</v>
      </c>
      <c r="I86" s="215" t="s">
        <v>1111</v>
      </c>
      <c r="J86" s="215" t="s">
        <v>2042</v>
      </c>
      <c r="K86" s="46" t="s">
        <v>118</v>
      </c>
      <c r="L86" s="228">
        <v>80141607</v>
      </c>
      <c r="M86" s="45" t="s">
        <v>890</v>
      </c>
      <c r="N86" s="215" t="s">
        <v>903</v>
      </c>
      <c r="O86" s="225">
        <v>1</v>
      </c>
      <c r="P86" s="229">
        <v>500000</v>
      </c>
      <c r="Q86" s="263">
        <v>500000</v>
      </c>
    </row>
    <row r="87" spans="1:17" s="272" customFormat="1" ht="25.5" x14ac:dyDescent="0.2">
      <c r="A87" s="43" t="s">
        <v>726</v>
      </c>
      <c r="B87" s="225" t="s">
        <v>899</v>
      </c>
      <c r="C87" s="54" t="s">
        <v>151</v>
      </c>
      <c r="D87" s="226" t="s">
        <v>152</v>
      </c>
      <c r="E87" s="227" t="s">
        <v>153</v>
      </c>
      <c r="F87" s="227" t="s">
        <v>1704</v>
      </c>
      <c r="G87" s="227" t="s">
        <v>1286</v>
      </c>
      <c r="H87" s="215" t="s">
        <v>1557</v>
      </c>
      <c r="I87" s="215" t="s">
        <v>1111</v>
      </c>
      <c r="J87" s="215" t="s">
        <v>126</v>
      </c>
      <c r="K87" s="46"/>
      <c r="L87" s="228">
        <v>90101802</v>
      </c>
      <c r="M87" s="45" t="s">
        <v>2000</v>
      </c>
      <c r="N87" s="215" t="s">
        <v>903</v>
      </c>
      <c r="O87" s="225">
        <v>1</v>
      </c>
      <c r="P87" s="229">
        <v>1700000</v>
      </c>
      <c r="Q87" s="263">
        <v>1700000</v>
      </c>
    </row>
    <row r="88" spans="1:17" s="272" customFormat="1" ht="25.5" x14ac:dyDescent="0.2">
      <c r="A88" s="43" t="s">
        <v>726</v>
      </c>
      <c r="B88" s="225" t="s">
        <v>899</v>
      </c>
      <c r="C88" s="54" t="s">
        <v>151</v>
      </c>
      <c r="D88" s="226" t="s">
        <v>152</v>
      </c>
      <c r="E88" s="227" t="s">
        <v>153</v>
      </c>
      <c r="F88" s="227" t="s">
        <v>1704</v>
      </c>
      <c r="G88" s="227" t="s">
        <v>1286</v>
      </c>
      <c r="H88" s="215" t="s">
        <v>1557</v>
      </c>
      <c r="I88" s="215" t="s">
        <v>1111</v>
      </c>
      <c r="J88" s="215" t="s">
        <v>112</v>
      </c>
      <c r="K88" s="46"/>
      <c r="L88" s="228">
        <v>78111808</v>
      </c>
      <c r="M88" s="45" t="s">
        <v>871</v>
      </c>
      <c r="N88" s="215" t="s">
        <v>903</v>
      </c>
      <c r="O88" s="225">
        <v>1</v>
      </c>
      <c r="P88" s="229">
        <v>300000</v>
      </c>
      <c r="Q88" s="263">
        <v>300000</v>
      </c>
    </row>
    <row r="89" spans="1:17" s="272" customFormat="1" ht="25.5" x14ac:dyDescent="0.2">
      <c r="A89" s="43" t="s">
        <v>726</v>
      </c>
      <c r="B89" s="225" t="s">
        <v>899</v>
      </c>
      <c r="C89" s="54" t="s">
        <v>151</v>
      </c>
      <c r="D89" s="226" t="s">
        <v>152</v>
      </c>
      <c r="E89" s="227" t="s">
        <v>153</v>
      </c>
      <c r="F89" s="227" t="s">
        <v>1704</v>
      </c>
      <c r="G89" s="227" t="s">
        <v>1286</v>
      </c>
      <c r="H89" s="215" t="s">
        <v>1557</v>
      </c>
      <c r="I89" s="215" t="s">
        <v>1111</v>
      </c>
      <c r="J89" s="215" t="s">
        <v>2041</v>
      </c>
      <c r="K89" s="46" t="s">
        <v>118</v>
      </c>
      <c r="L89" s="228">
        <v>80141607</v>
      </c>
      <c r="M89" s="45" t="s">
        <v>863</v>
      </c>
      <c r="N89" s="215" t="s">
        <v>903</v>
      </c>
      <c r="O89" s="225">
        <v>1</v>
      </c>
      <c r="P89" s="229">
        <v>2500000</v>
      </c>
      <c r="Q89" s="263">
        <v>2500000</v>
      </c>
    </row>
    <row r="90" spans="1:17" s="272" customFormat="1" ht="25.5" x14ac:dyDescent="0.2">
      <c r="A90" s="43" t="s">
        <v>729</v>
      </c>
      <c r="B90" s="225" t="s">
        <v>899</v>
      </c>
      <c r="C90" s="54" t="s">
        <v>151</v>
      </c>
      <c r="D90" s="226" t="s">
        <v>152</v>
      </c>
      <c r="E90" s="227" t="s">
        <v>153</v>
      </c>
      <c r="F90" s="227" t="s">
        <v>1704</v>
      </c>
      <c r="G90" s="227" t="s">
        <v>1286</v>
      </c>
      <c r="H90" s="215" t="s">
        <v>1559</v>
      </c>
      <c r="I90" s="215" t="s">
        <v>1111</v>
      </c>
      <c r="J90" s="215" t="s">
        <v>2042</v>
      </c>
      <c r="K90" s="46" t="s">
        <v>118</v>
      </c>
      <c r="L90" s="228">
        <v>80141607</v>
      </c>
      <c r="M90" s="45" t="s">
        <v>890</v>
      </c>
      <c r="N90" s="215" t="s">
        <v>903</v>
      </c>
      <c r="O90" s="225">
        <v>1</v>
      </c>
      <c r="P90" s="229">
        <v>500000</v>
      </c>
      <c r="Q90" s="263">
        <v>500000</v>
      </c>
    </row>
    <row r="91" spans="1:17" s="272" customFormat="1" ht="25.5" x14ac:dyDescent="0.2">
      <c r="A91" s="43" t="s">
        <v>729</v>
      </c>
      <c r="B91" s="225" t="s">
        <v>899</v>
      </c>
      <c r="C91" s="54" t="s">
        <v>151</v>
      </c>
      <c r="D91" s="226" t="s">
        <v>152</v>
      </c>
      <c r="E91" s="227" t="s">
        <v>153</v>
      </c>
      <c r="F91" s="227" t="s">
        <v>1704</v>
      </c>
      <c r="G91" s="227" t="s">
        <v>1286</v>
      </c>
      <c r="H91" s="215" t="s">
        <v>1559</v>
      </c>
      <c r="I91" s="215" t="s">
        <v>1111</v>
      </c>
      <c r="J91" s="215" t="s">
        <v>126</v>
      </c>
      <c r="K91" s="46"/>
      <c r="L91" s="228">
        <v>90101802</v>
      </c>
      <c r="M91" s="45" t="s">
        <v>2000</v>
      </c>
      <c r="N91" s="215" t="s">
        <v>903</v>
      </c>
      <c r="O91" s="225">
        <v>1</v>
      </c>
      <c r="P91" s="229">
        <v>1700000</v>
      </c>
      <c r="Q91" s="263">
        <v>1700000</v>
      </c>
    </row>
    <row r="92" spans="1:17" s="272" customFormat="1" ht="25.5" x14ac:dyDescent="0.2">
      <c r="A92" s="43" t="s">
        <v>729</v>
      </c>
      <c r="B92" s="225" t="s">
        <v>899</v>
      </c>
      <c r="C92" s="54" t="s">
        <v>151</v>
      </c>
      <c r="D92" s="226" t="s">
        <v>152</v>
      </c>
      <c r="E92" s="227" t="s">
        <v>153</v>
      </c>
      <c r="F92" s="227" t="s">
        <v>1704</v>
      </c>
      <c r="G92" s="227" t="s">
        <v>1286</v>
      </c>
      <c r="H92" s="215" t="s">
        <v>1559</v>
      </c>
      <c r="I92" s="215" t="s">
        <v>1111</v>
      </c>
      <c r="J92" s="215" t="s">
        <v>112</v>
      </c>
      <c r="K92" s="46"/>
      <c r="L92" s="228">
        <v>78111808</v>
      </c>
      <c r="M92" s="45" t="s">
        <v>871</v>
      </c>
      <c r="N92" s="215" t="s">
        <v>903</v>
      </c>
      <c r="O92" s="225">
        <v>1</v>
      </c>
      <c r="P92" s="229">
        <v>300000</v>
      </c>
      <c r="Q92" s="263">
        <v>300000</v>
      </c>
    </row>
    <row r="93" spans="1:17" s="272" customFormat="1" ht="25.5" x14ac:dyDescent="0.2">
      <c r="A93" s="43" t="s">
        <v>729</v>
      </c>
      <c r="B93" s="225" t="s">
        <v>899</v>
      </c>
      <c r="C93" s="54" t="s">
        <v>151</v>
      </c>
      <c r="D93" s="226" t="s">
        <v>152</v>
      </c>
      <c r="E93" s="227" t="s">
        <v>153</v>
      </c>
      <c r="F93" s="227" t="s">
        <v>1704</v>
      </c>
      <c r="G93" s="227" t="s">
        <v>1286</v>
      </c>
      <c r="H93" s="215" t="s">
        <v>1559</v>
      </c>
      <c r="I93" s="215" t="s">
        <v>1111</v>
      </c>
      <c r="J93" s="215" t="s">
        <v>2041</v>
      </c>
      <c r="K93" s="46" t="s">
        <v>118</v>
      </c>
      <c r="L93" s="228">
        <v>80141607</v>
      </c>
      <c r="M93" s="45" t="s">
        <v>863</v>
      </c>
      <c r="N93" s="215" t="s">
        <v>903</v>
      </c>
      <c r="O93" s="225">
        <v>1</v>
      </c>
      <c r="P93" s="229">
        <v>2500000</v>
      </c>
      <c r="Q93" s="263">
        <v>2500000</v>
      </c>
    </row>
    <row r="94" spans="1:17" s="272" customFormat="1" ht="25.5" x14ac:dyDescent="0.2">
      <c r="A94" s="43" t="s">
        <v>727</v>
      </c>
      <c r="B94" s="225" t="s">
        <v>899</v>
      </c>
      <c r="C94" s="54" t="s">
        <v>151</v>
      </c>
      <c r="D94" s="226" t="s">
        <v>152</v>
      </c>
      <c r="E94" s="227" t="s">
        <v>153</v>
      </c>
      <c r="F94" s="227" t="s">
        <v>1704</v>
      </c>
      <c r="G94" s="227" t="s">
        <v>1286</v>
      </c>
      <c r="H94" s="215" t="s">
        <v>1556</v>
      </c>
      <c r="I94" s="215" t="s">
        <v>1111</v>
      </c>
      <c r="J94" s="215" t="s">
        <v>2042</v>
      </c>
      <c r="K94" s="46" t="s">
        <v>118</v>
      </c>
      <c r="L94" s="228">
        <v>80141607</v>
      </c>
      <c r="M94" s="45" t="s">
        <v>890</v>
      </c>
      <c r="N94" s="215" t="s">
        <v>903</v>
      </c>
      <c r="O94" s="225">
        <v>1</v>
      </c>
      <c r="P94" s="229">
        <v>500000</v>
      </c>
      <c r="Q94" s="263">
        <v>500000</v>
      </c>
    </row>
    <row r="95" spans="1:17" s="272" customFormat="1" ht="25.5" x14ac:dyDescent="0.2">
      <c r="A95" s="43" t="s">
        <v>727</v>
      </c>
      <c r="B95" s="225" t="s">
        <v>899</v>
      </c>
      <c r="C95" s="54" t="s">
        <v>151</v>
      </c>
      <c r="D95" s="226" t="s">
        <v>152</v>
      </c>
      <c r="E95" s="227" t="s">
        <v>153</v>
      </c>
      <c r="F95" s="227" t="s">
        <v>1704</v>
      </c>
      <c r="G95" s="227" t="s">
        <v>1286</v>
      </c>
      <c r="H95" s="215" t="s">
        <v>1556</v>
      </c>
      <c r="I95" s="215" t="s">
        <v>1111</v>
      </c>
      <c r="J95" s="215" t="s">
        <v>126</v>
      </c>
      <c r="K95" s="46"/>
      <c r="L95" s="228">
        <v>90101802</v>
      </c>
      <c r="M95" s="45" t="s">
        <v>2000</v>
      </c>
      <c r="N95" s="215" t="s">
        <v>903</v>
      </c>
      <c r="O95" s="225">
        <v>1</v>
      </c>
      <c r="P95" s="229">
        <v>1700000</v>
      </c>
      <c r="Q95" s="263">
        <v>1700000</v>
      </c>
    </row>
    <row r="96" spans="1:17" s="272" customFormat="1" ht="25.5" x14ac:dyDescent="0.2">
      <c r="A96" s="43" t="s">
        <v>727</v>
      </c>
      <c r="B96" s="225" t="s">
        <v>899</v>
      </c>
      <c r="C96" s="54" t="s">
        <v>151</v>
      </c>
      <c r="D96" s="226" t="s">
        <v>152</v>
      </c>
      <c r="E96" s="227" t="s">
        <v>153</v>
      </c>
      <c r="F96" s="227" t="s">
        <v>1704</v>
      </c>
      <c r="G96" s="227" t="s">
        <v>1286</v>
      </c>
      <c r="H96" s="215" t="s">
        <v>1556</v>
      </c>
      <c r="I96" s="215" t="s">
        <v>1111</v>
      </c>
      <c r="J96" s="215" t="s">
        <v>112</v>
      </c>
      <c r="K96" s="46"/>
      <c r="L96" s="228">
        <v>78111808</v>
      </c>
      <c r="M96" s="45" t="s">
        <v>871</v>
      </c>
      <c r="N96" s="215" t="s">
        <v>903</v>
      </c>
      <c r="O96" s="225">
        <v>1</v>
      </c>
      <c r="P96" s="229">
        <v>300000</v>
      </c>
      <c r="Q96" s="263">
        <v>300000</v>
      </c>
    </row>
    <row r="97" spans="1:17" s="272" customFormat="1" ht="25.5" x14ac:dyDescent="0.2">
      <c r="A97" s="43" t="s">
        <v>727</v>
      </c>
      <c r="B97" s="225" t="s">
        <v>899</v>
      </c>
      <c r="C97" s="54" t="s">
        <v>151</v>
      </c>
      <c r="D97" s="226" t="s">
        <v>152</v>
      </c>
      <c r="E97" s="227" t="s">
        <v>153</v>
      </c>
      <c r="F97" s="227" t="s">
        <v>1704</v>
      </c>
      <c r="G97" s="227" t="s">
        <v>1286</v>
      </c>
      <c r="H97" s="215" t="s">
        <v>1556</v>
      </c>
      <c r="I97" s="215" t="s">
        <v>1111</v>
      </c>
      <c r="J97" s="215" t="s">
        <v>2041</v>
      </c>
      <c r="K97" s="46" t="s">
        <v>118</v>
      </c>
      <c r="L97" s="228">
        <v>80141607</v>
      </c>
      <c r="M97" s="45" t="s">
        <v>863</v>
      </c>
      <c r="N97" s="215" t="s">
        <v>903</v>
      </c>
      <c r="O97" s="225">
        <v>1</v>
      </c>
      <c r="P97" s="229">
        <v>2500000</v>
      </c>
      <c r="Q97" s="263">
        <v>2500000</v>
      </c>
    </row>
    <row r="98" spans="1:17" s="272" customFormat="1" ht="25.5" x14ac:dyDescent="0.2">
      <c r="A98" s="43" t="s">
        <v>728</v>
      </c>
      <c r="B98" s="225" t="s">
        <v>899</v>
      </c>
      <c r="C98" s="54" t="s">
        <v>151</v>
      </c>
      <c r="D98" s="226" t="s">
        <v>152</v>
      </c>
      <c r="E98" s="227" t="s">
        <v>153</v>
      </c>
      <c r="F98" s="227" t="s">
        <v>1704</v>
      </c>
      <c r="G98" s="227" t="s">
        <v>1286</v>
      </c>
      <c r="H98" s="215" t="s">
        <v>1558</v>
      </c>
      <c r="I98" s="215" t="s">
        <v>1111</v>
      </c>
      <c r="J98" s="215" t="s">
        <v>2042</v>
      </c>
      <c r="K98" s="46" t="s">
        <v>118</v>
      </c>
      <c r="L98" s="228">
        <v>80141607</v>
      </c>
      <c r="M98" s="45" t="s">
        <v>890</v>
      </c>
      <c r="N98" s="215" t="s">
        <v>903</v>
      </c>
      <c r="O98" s="225">
        <v>1</v>
      </c>
      <c r="P98" s="229">
        <v>500000</v>
      </c>
      <c r="Q98" s="263">
        <v>500000</v>
      </c>
    </row>
    <row r="99" spans="1:17" s="272" customFormat="1" ht="25.5" x14ac:dyDescent="0.2">
      <c r="A99" s="43" t="s">
        <v>728</v>
      </c>
      <c r="B99" s="225" t="s">
        <v>899</v>
      </c>
      <c r="C99" s="54" t="s">
        <v>151</v>
      </c>
      <c r="D99" s="226" t="s">
        <v>152</v>
      </c>
      <c r="E99" s="227" t="s">
        <v>153</v>
      </c>
      <c r="F99" s="227" t="s">
        <v>1704</v>
      </c>
      <c r="G99" s="227" t="s">
        <v>1286</v>
      </c>
      <c r="H99" s="215" t="s">
        <v>1558</v>
      </c>
      <c r="I99" s="215" t="s">
        <v>1111</v>
      </c>
      <c r="J99" s="215" t="s">
        <v>126</v>
      </c>
      <c r="K99" s="46"/>
      <c r="L99" s="228">
        <v>90101802</v>
      </c>
      <c r="M99" s="45" t="s">
        <v>2000</v>
      </c>
      <c r="N99" s="215" t="s">
        <v>903</v>
      </c>
      <c r="O99" s="225">
        <v>1</v>
      </c>
      <c r="P99" s="229">
        <v>1700000</v>
      </c>
      <c r="Q99" s="263">
        <v>1700000</v>
      </c>
    </row>
    <row r="100" spans="1:17" s="272" customFormat="1" ht="25.5" x14ac:dyDescent="0.2">
      <c r="A100" s="43" t="s">
        <v>728</v>
      </c>
      <c r="B100" s="225" t="s">
        <v>899</v>
      </c>
      <c r="C100" s="54" t="s">
        <v>151</v>
      </c>
      <c r="D100" s="226" t="s">
        <v>152</v>
      </c>
      <c r="E100" s="227" t="s">
        <v>153</v>
      </c>
      <c r="F100" s="227" t="s">
        <v>1704</v>
      </c>
      <c r="G100" s="227" t="s">
        <v>1286</v>
      </c>
      <c r="H100" s="215" t="s">
        <v>1558</v>
      </c>
      <c r="I100" s="215" t="s">
        <v>1111</v>
      </c>
      <c r="J100" s="215" t="s">
        <v>112</v>
      </c>
      <c r="K100" s="46"/>
      <c r="L100" s="228">
        <v>78111808</v>
      </c>
      <c r="M100" s="45" t="s">
        <v>871</v>
      </c>
      <c r="N100" s="215" t="s">
        <v>903</v>
      </c>
      <c r="O100" s="225">
        <v>1</v>
      </c>
      <c r="P100" s="229">
        <v>300000</v>
      </c>
      <c r="Q100" s="263">
        <v>300000</v>
      </c>
    </row>
    <row r="101" spans="1:17" s="272" customFormat="1" ht="25.5" x14ac:dyDescent="0.2">
      <c r="A101" s="43" t="s">
        <v>728</v>
      </c>
      <c r="B101" s="225" t="s">
        <v>899</v>
      </c>
      <c r="C101" s="54" t="s">
        <v>151</v>
      </c>
      <c r="D101" s="226" t="s">
        <v>152</v>
      </c>
      <c r="E101" s="227" t="s">
        <v>153</v>
      </c>
      <c r="F101" s="227" t="s">
        <v>1704</v>
      </c>
      <c r="G101" s="227" t="s">
        <v>1286</v>
      </c>
      <c r="H101" s="215" t="s">
        <v>1558</v>
      </c>
      <c r="I101" s="215" t="s">
        <v>1111</v>
      </c>
      <c r="J101" s="215" t="s">
        <v>2041</v>
      </c>
      <c r="K101" s="46" t="s">
        <v>118</v>
      </c>
      <c r="L101" s="228">
        <v>80141607</v>
      </c>
      <c r="M101" s="45" t="s">
        <v>863</v>
      </c>
      <c r="N101" s="215" t="s">
        <v>903</v>
      </c>
      <c r="O101" s="225">
        <v>1</v>
      </c>
      <c r="P101" s="229">
        <v>2500000</v>
      </c>
      <c r="Q101" s="263">
        <v>2500000</v>
      </c>
    </row>
    <row r="102" spans="1:17" s="272" customFormat="1" ht="25.5" x14ac:dyDescent="0.2">
      <c r="A102" s="43" t="s">
        <v>730</v>
      </c>
      <c r="B102" s="225" t="s">
        <v>899</v>
      </c>
      <c r="C102" s="54" t="s">
        <v>151</v>
      </c>
      <c r="D102" s="226" t="s">
        <v>152</v>
      </c>
      <c r="E102" s="227" t="s">
        <v>153</v>
      </c>
      <c r="F102" s="227" t="s">
        <v>1704</v>
      </c>
      <c r="G102" s="227" t="s">
        <v>1286</v>
      </c>
      <c r="H102" s="215" t="s">
        <v>1560</v>
      </c>
      <c r="I102" s="215" t="s">
        <v>1111</v>
      </c>
      <c r="J102" s="215" t="s">
        <v>2042</v>
      </c>
      <c r="K102" s="46" t="s">
        <v>118</v>
      </c>
      <c r="L102" s="228">
        <v>80141607</v>
      </c>
      <c r="M102" s="45" t="s">
        <v>890</v>
      </c>
      <c r="N102" s="215" t="s">
        <v>903</v>
      </c>
      <c r="O102" s="225">
        <v>1</v>
      </c>
      <c r="P102" s="229">
        <v>500000</v>
      </c>
      <c r="Q102" s="263">
        <v>500000</v>
      </c>
    </row>
    <row r="103" spans="1:17" s="272" customFormat="1" ht="25.5" x14ac:dyDescent="0.2">
      <c r="A103" s="43" t="s">
        <v>730</v>
      </c>
      <c r="B103" s="225" t="s">
        <v>899</v>
      </c>
      <c r="C103" s="54" t="s">
        <v>151</v>
      </c>
      <c r="D103" s="226" t="s">
        <v>152</v>
      </c>
      <c r="E103" s="227" t="s">
        <v>153</v>
      </c>
      <c r="F103" s="227" t="s">
        <v>1704</v>
      </c>
      <c r="G103" s="227" t="s">
        <v>1286</v>
      </c>
      <c r="H103" s="215" t="s">
        <v>1560</v>
      </c>
      <c r="I103" s="215" t="s">
        <v>1111</v>
      </c>
      <c r="J103" s="215" t="s">
        <v>126</v>
      </c>
      <c r="K103" s="46"/>
      <c r="L103" s="228">
        <v>90101802</v>
      </c>
      <c r="M103" s="45" t="s">
        <v>2000</v>
      </c>
      <c r="N103" s="215" t="s">
        <v>903</v>
      </c>
      <c r="O103" s="225">
        <v>1</v>
      </c>
      <c r="P103" s="229">
        <v>1700000</v>
      </c>
      <c r="Q103" s="263">
        <v>1700000</v>
      </c>
    </row>
    <row r="104" spans="1:17" s="272" customFormat="1" ht="25.5" x14ac:dyDescent="0.2">
      <c r="A104" s="43" t="s">
        <v>730</v>
      </c>
      <c r="B104" s="225" t="s">
        <v>899</v>
      </c>
      <c r="C104" s="54" t="s">
        <v>151</v>
      </c>
      <c r="D104" s="226" t="s">
        <v>152</v>
      </c>
      <c r="E104" s="227" t="s">
        <v>153</v>
      </c>
      <c r="F104" s="227" t="s">
        <v>1704</v>
      </c>
      <c r="G104" s="227" t="s">
        <v>1286</v>
      </c>
      <c r="H104" s="215" t="s">
        <v>1560</v>
      </c>
      <c r="I104" s="215" t="s">
        <v>1111</v>
      </c>
      <c r="J104" s="215" t="s">
        <v>112</v>
      </c>
      <c r="K104" s="46"/>
      <c r="L104" s="228">
        <v>78111808</v>
      </c>
      <c r="M104" s="45" t="s">
        <v>871</v>
      </c>
      <c r="N104" s="215" t="s">
        <v>903</v>
      </c>
      <c r="O104" s="225">
        <v>1</v>
      </c>
      <c r="P104" s="229">
        <v>300000</v>
      </c>
      <c r="Q104" s="263">
        <v>300000</v>
      </c>
    </row>
    <row r="105" spans="1:17" s="272" customFormat="1" ht="25.5" x14ac:dyDescent="0.2">
      <c r="A105" s="43" t="s">
        <v>730</v>
      </c>
      <c r="B105" s="225" t="s">
        <v>899</v>
      </c>
      <c r="C105" s="54" t="s">
        <v>151</v>
      </c>
      <c r="D105" s="226" t="s">
        <v>152</v>
      </c>
      <c r="E105" s="227" t="s">
        <v>153</v>
      </c>
      <c r="F105" s="227" t="s">
        <v>1704</v>
      </c>
      <c r="G105" s="227" t="s">
        <v>1286</v>
      </c>
      <c r="H105" s="215" t="s">
        <v>1560</v>
      </c>
      <c r="I105" s="215" t="s">
        <v>1111</v>
      </c>
      <c r="J105" s="215" t="s">
        <v>2041</v>
      </c>
      <c r="K105" s="46" t="s">
        <v>118</v>
      </c>
      <c r="L105" s="228">
        <v>80141607</v>
      </c>
      <c r="M105" s="45" t="s">
        <v>863</v>
      </c>
      <c r="N105" s="215" t="s">
        <v>903</v>
      </c>
      <c r="O105" s="225">
        <v>1</v>
      </c>
      <c r="P105" s="229">
        <v>2500000</v>
      </c>
      <c r="Q105" s="263">
        <v>2500000</v>
      </c>
    </row>
    <row r="106" spans="1:17" s="272" customFormat="1" ht="25.5" x14ac:dyDescent="0.2">
      <c r="A106" s="43" t="s">
        <v>731</v>
      </c>
      <c r="B106" s="225" t="s">
        <v>899</v>
      </c>
      <c r="C106" s="54" t="s">
        <v>151</v>
      </c>
      <c r="D106" s="226" t="s">
        <v>152</v>
      </c>
      <c r="E106" s="227" t="s">
        <v>153</v>
      </c>
      <c r="F106" s="227" t="s">
        <v>1704</v>
      </c>
      <c r="G106" s="227" t="s">
        <v>1286</v>
      </c>
      <c r="H106" s="215" t="s">
        <v>1561</v>
      </c>
      <c r="I106" s="215" t="s">
        <v>1111</v>
      </c>
      <c r="J106" s="215" t="s">
        <v>2042</v>
      </c>
      <c r="K106" s="46" t="s">
        <v>118</v>
      </c>
      <c r="L106" s="228">
        <v>80141607</v>
      </c>
      <c r="M106" s="45" t="s">
        <v>890</v>
      </c>
      <c r="N106" s="215" t="s">
        <v>903</v>
      </c>
      <c r="O106" s="225">
        <v>1</v>
      </c>
      <c r="P106" s="229">
        <v>500000</v>
      </c>
      <c r="Q106" s="263">
        <v>500000</v>
      </c>
    </row>
    <row r="107" spans="1:17" s="272" customFormat="1" ht="25.5" x14ac:dyDescent="0.2">
      <c r="A107" s="43" t="s">
        <v>731</v>
      </c>
      <c r="B107" s="225" t="s">
        <v>899</v>
      </c>
      <c r="C107" s="54" t="s">
        <v>151</v>
      </c>
      <c r="D107" s="226" t="s">
        <v>152</v>
      </c>
      <c r="E107" s="227" t="s">
        <v>153</v>
      </c>
      <c r="F107" s="227" t="s">
        <v>1704</v>
      </c>
      <c r="G107" s="227" t="s">
        <v>1286</v>
      </c>
      <c r="H107" s="215" t="s">
        <v>1561</v>
      </c>
      <c r="I107" s="215" t="s">
        <v>1111</v>
      </c>
      <c r="J107" s="215" t="s">
        <v>126</v>
      </c>
      <c r="K107" s="46"/>
      <c r="L107" s="228">
        <v>90101802</v>
      </c>
      <c r="M107" s="45" t="s">
        <v>2000</v>
      </c>
      <c r="N107" s="215" t="s">
        <v>903</v>
      </c>
      <c r="O107" s="225">
        <v>1</v>
      </c>
      <c r="P107" s="229">
        <v>1700000</v>
      </c>
      <c r="Q107" s="263">
        <v>1700000</v>
      </c>
    </row>
    <row r="108" spans="1:17" s="272" customFormat="1" ht="25.5" x14ac:dyDescent="0.2">
      <c r="A108" s="43" t="s">
        <v>731</v>
      </c>
      <c r="B108" s="225" t="s">
        <v>899</v>
      </c>
      <c r="C108" s="54" t="s">
        <v>151</v>
      </c>
      <c r="D108" s="226" t="s">
        <v>152</v>
      </c>
      <c r="E108" s="227" t="s">
        <v>153</v>
      </c>
      <c r="F108" s="227" t="s">
        <v>1704</v>
      </c>
      <c r="G108" s="227" t="s">
        <v>1286</v>
      </c>
      <c r="H108" s="215" t="s">
        <v>1561</v>
      </c>
      <c r="I108" s="215" t="s">
        <v>1111</v>
      </c>
      <c r="J108" s="215" t="s">
        <v>112</v>
      </c>
      <c r="K108" s="46"/>
      <c r="L108" s="228">
        <v>78111808</v>
      </c>
      <c r="M108" s="45" t="s">
        <v>871</v>
      </c>
      <c r="N108" s="215" t="s">
        <v>903</v>
      </c>
      <c r="O108" s="225">
        <v>1</v>
      </c>
      <c r="P108" s="229">
        <v>300000</v>
      </c>
      <c r="Q108" s="263">
        <v>300000</v>
      </c>
    </row>
    <row r="109" spans="1:17" s="272" customFormat="1" ht="25.5" x14ac:dyDescent="0.2">
      <c r="A109" s="43" t="s">
        <v>731</v>
      </c>
      <c r="B109" s="225" t="s">
        <v>899</v>
      </c>
      <c r="C109" s="54" t="s">
        <v>151</v>
      </c>
      <c r="D109" s="226" t="s">
        <v>152</v>
      </c>
      <c r="E109" s="227" t="s">
        <v>153</v>
      </c>
      <c r="F109" s="227" t="s">
        <v>1704</v>
      </c>
      <c r="G109" s="227" t="s">
        <v>1286</v>
      </c>
      <c r="H109" s="215" t="s">
        <v>1561</v>
      </c>
      <c r="I109" s="215" t="s">
        <v>1111</v>
      </c>
      <c r="J109" s="215" t="s">
        <v>2041</v>
      </c>
      <c r="K109" s="46" t="s">
        <v>118</v>
      </c>
      <c r="L109" s="228">
        <v>80141607</v>
      </c>
      <c r="M109" s="45" t="s">
        <v>863</v>
      </c>
      <c r="N109" s="215" t="s">
        <v>903</v>
      </c>
      <c r="O109" s="225">
        <v>1</v>
      </c>
      <c r="P109" s="229">
        <v>2500000</v>
      </c>
      <c r="Q109" s="263">
        <v>2500000</v>
      </c>
    </row>
    <row r="110" spans="1:17" s="272" customFormat="1" ht="38.25" x14ac:dyDescent="0.2">
      <c r="A110" s="257" t="s">
        <v>894</v>
      </c>
      <c r="B110" s="225" t="s">
        <v>899</v>
      </c>
      <c r="C110" s="54" t="s">
        <v>151</v>
      </c>
      <c r="D110" s="226" t="s">
        <v>186</v>
      </c>
      <c r="E110" s="227" t="s">
        <v>209</v>
      </c>
      <c r="F110" s="227" t="s">
        <v>209</v>
      </c>
      <c r="G110" s="227" t="s">
        <v>1083</v>
      </c>
      <c r="H110" s="215" t="s">
        <v>218</v>
      </c>
      <c r="I110" s="215" t="s">
        <v>1363</v>
      </c>
      <c r="J110" s="215" t="s">
        <v>1363</v>
      </c>
      <c r="K110" s="46" t="s">
        <v>1531</v>
      </c>
      <c r="L110" s="228" t="s">
        <v>1369</v>
      </c>
      <c r="M110" s="45" t="s">
        <v>869</v>
      </c>
      <c r="N110" s="215" t="s">
        <v>903</v>
      </c>
      <c r="O110" s="225">
        <v>1</v>
      </c>
      <c r="P110" s="229">
        <v>1500000</v>
      </c>
      <c r="Q110" s="263">
        <v>1500000</v>
      </c>
    </row>
    <row r="111" spans="1:17" s="272" customFormat="1" ht="38.25" x14ac:dyDescent="0.2">
      <c r="A111" s="257" t="s">
        <v>894</v>
      </c>
      <c r="B111" s="225" t="s">
        <v>899</v>
      </c>
      <c r="C111" s="54" t="s">
        <v>151</v>
      </c>
      <c r="D111" s="226" t="s">
        <v>186</v>
      </c>
      <c r="E111" s="227" t="s">
        <v>209</v>
      </c>
      <c r="F111" s="227" t="s">
        <v>2156</v>
      </c>
      <c r="G111" s="227" t="s">
        <v>1083</v>
      </c>
      <c r="H111" s="215" t="s">
        <v>2156</v>
      </c>
      <c r="I111" s="215"/>
      <c r="J111" s="215"/>
      <c r="K111" s="46"/>
      <c r="L111" s="228"/>
      <c r="M111" s="45"/>
      <c r="N111" s="215"/>
      <c r="O111" s="225"/>
      <c r="P111" s="229">
        <v>51428126.75</v>
      </c>
      <c r="Q111" s="263">
        <v>51428126.75</v>
      </c>
    </row>
    <row r="112" spans="1:17" s="272" customFormat="1" ht="38.25" x14ac:dyDescent="0.2">
      <c r="A112" s="257" t="s">
        <v>894</v>
      </c>
      <c r="B112" s="225" t="s">
        <v>899</v>
      </c>
      <c r="C112" s="54" t="s">
        <v>151</v>
      </c>
      <c r="D112" s="226" t="s">
        <v>186</v>
      </c>
      <c r="E112" s="227" t="s">
        <v>209</v>
      </c>
      <c r="F112" s="227" t="s">
        <v>209</v>
      </c>
      <c r="G112" s="227" t="s">
        <v>1083</v>
      </c>
      <c r="H112" s="215" t="s">
        <v>217</v>
      </c>
      <c r="I112" s="215" t="s">
        <v>1112</v>
      </c>
      <c r="J112" s="215" t="s">
        <v>1112</v>
      </c>
      <c r="K112" s="46" t="s">
        <v>1534</v>
      </c>
      <c r="L112" s="228" t="s">
        <v>1369</v>
      </c>
      <c r="M112" s="45" t="s">
        <v>1998</v>
      </c>
      <c r="N112" s="215" t="s">
        <v>903</v>
      </c>
      <c r="O112" s="225">
        <v>840</v>
      </c>
      <c r="P112" s="229">
        <v>500000</v>
      </c>
      <c r="Q112" s="263">
        <v>500000</v>
      </c>
    </row>
    <row r="113" spans="1:17" s="272" customFormat="1" ht="38.25" x14ac:dyDescent="0.2">
      <c r="A113" s="257" t="s">
        <v>894</v>
      </c>
      <c r="B113" s="225" t="s">
        <v>899</v>
      </c>
      <c r="C113" s="54" t="s">
        <v>151</v>
      </c>
      <c r="D113" s="226" t="s">
        <v>186</v>
      </c>
      <c r="E113" s="227" t="s">
        <v>209</v>
      </c>
      <c r="F113" s="227" t="s">
        <v>209</v>
      </c>
      <c r="G113" s="227" t="s">
        <v>1083</v>
      </c>
      <c r="H113" s="215" t="s">
        <v>217</v>
      </c>
      <c r="I113" s="215" t="s">
        <v>1111</v>
      </c>
      <c r="J113" s="215" t="s">
        <v>112</v>
      </c>
      <c r="K113" s="46" t="s">
        <v>1533</v>
      </c>
      <c r="L113" s="228">
        <v>78111808</v>
      </c>
      <c r="M113" s="45" t="s">
        <v>871</v>
      </c>
      <c r="N113" s="215" t="s">
        <v>903</v>
      </c>
      <c r="O113" s="225">
        <v>1</v>
      </c>
      <c r="P113" s="229">
        <v>1000000</v>
      </c>
      <c r="Q113" s="263">
        <v>1000000</v>
      </c>
    </row>
    <row r="114" spans="1:17" s="272" customFormat="1" ht="38.25" x14ac:dyDescent="0.2">
      <c r="A114" s="257" t="s">
        <v>894</v>
      </c>
      <c r="B114" s="225" t="s">
        <v>899</v>
      </c>
      <c r="C114" s="54" t="s">
        <v>151</v>
      </c>
      <c r="D114" s="226" t="s">
        <v>186</v>
      </c>
      <c r="E114" s="227" t="s">
        <v>209</v>
      </c>
      <c r="F114" s="227" t="s">
        <v>209</v>
      </c>
      <c r="G114" s="227" t="s">
        <v>1083</v>
      </c>
      <c r="H114" s="215" t="s">
        <v>219</v>
      </c>
      <c r="I114" s="215" t="s">
        <v>1363</v>
      </c>
      <c r="J114" s="215" t="s">
        <v>1363</v>
      </c>
      <c r="K114" s="46" t="s">
        <v>1530</v>
      </c>
      <c r="L114" s="228" t="s">
        <v>1369</v>
      </c>
      <c r="M114" s="45" t="s">
        <v>863</v>
      </c>
      <c r="N114" s="215" t="s">
        <v>903</v>
      </c>
      <c r="O114" s="225">
        <v>1</v>
      </c>
      <c r="P114" s="229">
        <v>1000000</v>
      </c>
      <c r="Q114" s="263">
        <v>1000000</v>
      </c>
    </row>
    <row r="115" spans="1:17" s="272" customFormat="1" ht="38.25" x14ac:dyDescent="0.2">
      <c r="A115" s="257" t="s">
        <v>894</v>
      </c>
      <c r="B115" s="225" t="s">
        <v>899</v>
      </c>
      <c r="C115" s="54" t="s">
        <v>151</v>
      </c>
      <c r="D115" s="226" t="s">
        <v>186</v>
      </c>
      <c r="E115" s="227" t="s">
        <v>209</v>
      </c>
      <c r="F115" s="227" t="s">
        <v>209</v>
      </c>
      <c r="G115" s="227" t="s">
        <v>1083</v>
      </c>
      <c r="H115" s="215" t="s">
        <v>214</v>
      </c>
      <c r="I115" s="215" t="s">
        <v>1363</v>
      </c>
      <c r="J115" s="215" t="s">
        <v>1363</v>
      </c>
      <c r="K115" s="46" t="s">
        <v>1529</v>
      </c>
      <c r="L115" s="228" t="s">
        <v>1369</v>
      </c>
      <c r="M115" s="45" t="s">
        <v>873</v>
      </c>
      <c r="N115" s="215" t="s">
        <v>903</v>
      </c>
      <c r="O115" s="225">
        <v>1</v>
      </c>
      <c r="P115" s="229">
        <v>25800000</v>
      </c>
      <c r="Q115" s="263">
        <v>25800000</v>
      </c>
    </row>
    <row r="116" spans="1:17" s="272" customFormat="1" ht="38.25" x14ac:dyDescent="0.2">
      <c r="A116" s="257" t="s">
        <v>894</v>
      </c>
      <c r="B116" s="225" t="s">
        <v>899</v>
      </c>
      <c r="C116" s="54" t="s">
        <v>151</v>
      </c>
      <c r="D116" s="226" t="s">
        <v>186</v>
      </c>
      <c r="E116" s="227" t="s">
        <v>209</v>
      </c>
      <c r="F116" s="227" t="s">
        <v>209</v>
      </c>
      <c r="G116" s="227" t="s">
        <v>1083</v>
      </c>
      <c r="H116" s="215" t="s">
        <v>219</v>
      </c>
      <c r="I116" s="215" t="s">
        <v>1363</v>
      </c>
      <c r="J116" s="215" t="s">
        <v>1363</v>
      </c>
      <c r="K116" s="46" t="s">
        <v>1532</v>
      </c>
      <c r="L116" s="228" t="s">
        <v>1369</v>
      </c>
      <c r="M116" s="45" t="s">
        <v>833</v>
      </c>
      <c r="N116" s="215" t="s">
        <v>903</v>
      </c>
      <c r="O116" s="225">
        <v>1</v>
      </c>
      <c r="P116" s="229">
        <v>4200000</v>
      </c>
      <c r="Q116" s="263">
        <v>4200000</v>
      </c>
    </row>
    <row r="117" spans="1:17" s="272" customFormat="1" ht="38.25" x14ac:dyDescent="0.2">
      <c r="A117" s="257" t="s">
        <v>894</v>
      </c>
      <c r="B117" s="225" t="s">
        <v>899</v>
      </c>
      <c r="C117" s="54" t="s">
        <v>151</v>
      </c>
      <c r="D117" s="226" t="s">
        <v>186</v>
      </c>
      <c r="E117" s="227" t="s">
        <v>209</v>
      </c>
      <c r="F117" s="227" t="s">
        <v>209</v>
      </c>
      <c r="G117" s="227" t="s">
        <v>1083</v>
      </c>
      <c r="H117" s="215" t="s">
        <v>216</v>
      </c>
      <c r="I117" s="215" t="s">
        <v>1111</v>
      </c>
      <c r="J117" s="215" t="s">
        <v>126</v>
      </c>
      <c r="K117" s="46" t="s">
        <v>1535</v>
      </c>
      <c r="L117" s="228">
        <v>90101802</v>
      </c>
      <c r="M117" s="45" t="s">
        <v>861</v>
      </c>
      <c r="N117" s="215" t="s">
        <v>903</v>
      </c>
      <c r="O117" s="225">
        <v>350</v>
      </c>
      <c r="P117" s="229">
        <v>1500</v>
      </c>
      <c r="Q117" s="263">
        <v>525000</v>
      </c>
    </row>
    <row r="118" spans="1:17" s="272" customFormat="1" ht="25.5" x14ac:dyDescent="0.2">
      <c r="A118" s="43" t="s">
        <v>156</v>
      </c>
      <c r="B118" s="225" t="s">
        <v>899</v>
      </c>
      <c r="C118" s="54" t="s">
        <v>151</v>
      </c>
      <c r="D118" s="226" t="s">
        <v>152</v>
      </c>
      <c r="E118" s="227" t="s">
        <v>165</v>
      </c>
      <c r="F118" s="227" t="s">
        <v>1709</v>
      </c>
      <c r="G118" s="227" t="s">
        <v>1286</v>
      </c>
      <c r="H118" s="215" t="s">
        <v>169</v>
      </c>
      <c r="I118" s="215" t="s">
        <v>1363</v>
      </c>
      <c r="J118" s="215" t="s">
        <v>1363</v>
      </c>
      <c r="K118" s="46" t="s">
        <v>1401</v>
      </c>
      <c r="L118" s="228"/>
      <c r="M118" s="45" t="s">
        <v>873</v>
      </c>
      <c r="N118" s="215" t="s">
        <v>903</v>
      </c>
      <c r="O118" s="225">
        <v>1</v>
      </c>
      <c r="P118" s="229">
        <v>5000000</v>
      </c>
      <c r="Q118" s="263">
        <v>5000000</v>
      </c>
    </row>
    <row r="119" spans="1:17" s="272" customFormat="1" ht="89.25" x14ac:dyDescent="0.2">
      <c r="A119" s="43" t="s">
        <v>894</v>
      </c>
      <c r="B119" s="225" t="s">
        <v>899</v>
      </c>
      <c r="C119" s="54" t="s">
        <v>151</v>
      </c>
      <c r="D119" s="226" t="s">
        <v>186</v>
      </c>
      <c r="E119" s="214" t="s">
        <v>205</v>
      </c>
      <c r="F119" s="227" t="s">
        <v>1727</v>
      </c>
      <c r="G119" s="227" t="s">
        <v>1095</v>
      </c>
      <c r="H119" s="215" t="s">
        <v>1078</v>
      </c>
      <c r="I119" s="44" t="s">
        <v>1363</v>
      </c>
      <c r="J119" s="215" t="s">
        <v>1363</v>
      </c>
      <c r="K119" s="46" t="s">
        <v>1503</v>
      </c>
      <c r="L119" s="228" t="s">
        <v>1369</v>
      </c>
      <c r="M119" s="45" t="s">
        <v>873</v>
      </c>
      <c r="N119" s="215" t="s">
        <v>903</v>
      </c>
      <c r="O119" s="225">
        <v>1</v>
      </c>
      <c r="P119" s="229">
        <v>2000000</v>
      </c>
      <c r="Q119" s="263">
        <v>2000000</v>
      </c>
    </row>
    <row r="120" spans="1:17" s="272" customFormat="1" ht="89.25" x14ac:dyDescent="0.2">
      <c r="A120" s="43" t="s">
        <v>894</v>
      </c>
      <c r="B120" s="225" t="s">
        <v>899</v>
      </c>
      <c r="C120" s="54" t="s">
        <v>151</v>
      </c>
      <c r="D120" s="226" t="s">
        <v>186</v>
      </c>
      <c r="E120" s="214" t="s">
        <v>205</v>
      </c>
      <c r="F120" s="227" t="s">
        <v>1727</v>
      </c>
      <c r="G120" s="227" t="s">
        <v>1095</v>
      </c>
      <c r="H120" s="215" t="s">
        <v>1080</v>
      </c>
      <c r="I120" s="44" t="s">
        <v>1111</v>
      </c>
      <c r="J120" s="215" t="s">
        <v>119</v>
      </c>
      <c r="K120" s="46" t="s">
        <v>1538</v>
      </c>
      <c r="L120" s="228">
        <v>82121503</v>
      </c>
      <c r="M120" s="45" t="s">
        <v>869</v>
      </c>
      <c r="N120" s="215" t="s">
        <v>903</v>
      </c>
      <c r="O120" s="225">
        <v>9</v>
      </c>
      <c r="P120" s="229">
        <v>5000</v>
      </c>
      <c r="Q120" s="263">
        <v>45000</v>
      </c>
    </row>
    <row r="121" spans="1:17" s="272" customFormat="1" ht="38.25" x14ac:dyDescent="0.2">
      <c r="A121" s="43" t="s">
        <v>894</v>
      </c>
      <c r="B121" s="225" t="s">
        <v>899</v>
      </c>
      <c r="C121" s="54" t="s">
        <v>151</v>
      </c>
      <c r="D121" s="226" t="s">
        <v>186</v>
      </c>
      <c r="E121" s="214" t="s">
        <v>205</v>
      </c>
      <c r="F121" s="227" t="s">
        <v>1728</v>
      </c>
      <c r="G121" s="227" t="s">
        <v>1095</v>
      </c>
      <c r="H121" s="215" t="s">
        <v>1281</v>
      </c>
      <c r="I121" s="44" t="s">
        <v>1363</v>
      </c>
      <c r="J121" s="215" t="s">
        <v>1363</v>
      </c>
      <c r="K121" s="46" t="s">
        <v>1536</v>
      </c>
      <c r="L121" s="228" t="s">
        <v>1369</v>
      </c>
      <c r="M121" s="45" t="s">
        <v>873</v>
      </c>
      <c r="N121" s="215" t="s">
        <v>903</v>
      </c>
      <c r="O121" s="225">
        <v>1</v>
      </c>
      <c r="P121" s="229">
        <v>150000</v>
      </c>
      <c r="Q121" s="263">
        <v>150000</v>
      </c>
    </row>
    <row r="122" spans="1:17" s="272" customFormat="1" ht="25.5" x14ac:dyDescent="0.2">
      <c r="A122" s="43" t="s">
        <v>894</v>
      </c>
      <c r="B122" s="225" t="s">
        <v>899</v>
      </c>
      <c r="C122" s="54" t="s">
        <v>151</v>
      </c>
      <c r="D122" s="226" t="s">
        <v>186</v>
      </c>
      <c r="E122" s="214" t="s">
        <v>205</v>
      </c>
      <c r="F122" s="227" t="s">
        <v>1728</v>
      </c>
      <c r="G122" s="227" t="s">
        <v>1095</v>
      </c>
      <c r="H122" s="215" t="s">
        <v>1281</v>
      </c>
      <c r="I122" s="44" t="s">
        <v>1363</v>
      </c>
      <c r="J122" s="215" t="s">
        <v>1363</v>
      </c>
      <c r="K122" s="46" t="s">
        <v>211</v>
      </c>
      <c r="L122" s="228" t="s">
        <v>1369</v>
      </c>
      <c r="M122" s="45" t="s">
        <v>873</v>
      </c>
      <c r="N122" s="215" t="s">
        <v>903</v>
      </c>
      <c r="O122" s="225">
        <v>2</v>
      </c>
      <c r="P122" s="229">
        <v>450000</v>
      </c>
      <c r="Q122" s="263">
        <v>900000</v>
      </c>
    </row>
    <row r="123" spans="1:17" s="272" customFormat="1" ht="318.75" x14ac:dyDescent="0.2">
      <c r="A123" s="43" t="s">
        <v>894</v>
      </c>
      <c r="B123" s="225" t="s">
        <v>899</v>
      </c>
      <c r="C123" s="54" t="s">
        <v>151</v>
      </c>
      <c r="D123" s="226" t="s">
        <v>186</v>
      </c>
      <c r="E123" s="214" t="s">
        <v>205</v>
      </c>
      <c r="F123" s="227" t="s">
        <v>1726</v>
      </c>
      <c r="G123" s="227" t="s">
        <v>1095</v>
      </c>
      <c r="H123" s="215" t="s">
        <v>1093</v>
      </c>
      <c r="I123" s="44" t="s">
        <v>1111</v>
      </c>
      <c r="J123" s="215" t="s">
        <v>29</v>
      </c>
      <c r="K123" s="46" t="s">
        <v>1539</v>
      </c>
      <c r="L123" s="228"/>
      <c r="M123" s="45" t="s">
        <v>837</v>
      </c>
      <c r="N123" s="215" t="s">
        <v>903</v>
      </c>
      <c r="O123" s="225">
        <v>2</v>
      </c>
      <c r="P123" s="229">
        <v>60000</v>
      </c>
      <c r="Q123" s="263">
        <v>120000</v>
      </c>
    </row>
    <row r="124" spans="1:17" s="272" customFormat="1" ht="318.75" x14ac:dyDescent="0.2">
      <c r="A124" s="43" t="s">
        <v>894</v>
      </c>
      <c r="B124" s="225" t="s">
        <v>899</v>
      </c>
      <c r="C124" s="54" t="s">
        <v>151</v>
      </c>
      <c r="D124" s="226" t="s">
        <v>186</v>
      </c>
      <c r="E124" s="214" t="s">
        <v>205</v>
      </c>
      <c r="F124" s="227" t="s">
        <v>1726</v>
      </c>
      <c r="G124" s="227" t="s">
        <v>1095</v>
      </c>
      <c r="H124" s="215" t="s">
        <v>1093</v>
      </c>
      <c r="I124" s="44" t="s">
        <v>1111</v>
      </c>
      <c r="J124" s="215" t="s">
        <v>32</v>
      </c>
      <c r="K124" s="46" t="s">
        <v>1540</v>
      </c>
      <c r="L124" s="228"/>
      <c r="M124" s="45" t="s">
        <v>1999</v>
      </c>
      <c r="N124" s="215" t="s">
        <v>903</v>
      </c>
      <c r="O124" s="225">
        <v>1</v>
      </c>
      <c r="P124" s="229">
        <v>100000</v>
      </c>
      <c r="Q124" s="263">
        <v>100000</v>
      </c>
    </row>
    <row r="125" spans="1:17" s="272" customFormat="1" ht="318.75" x14ac:dyDescent="0.2">
      <c r="A125" s="43" t="s">
        <v>894</v>
      </c>
      <c r="B125" s="225" t="s">
        <v>899</v>
      </c>
      <c r="C125" s="54" t="s">
        <v>151</v>
      </c>
      <c r="D125" s="226" t="s">
        <v>186</v>
      </c>
      <c r="E125" s="214" t="s">
        <v>205</v>
      </c>
      <c r="F125" s="227" t="s">
        <v>1726</v>
      </c>
      <c r="G125" s="227" t="s">
        <v>1095</v>
      </c>
      <c r="H125" s="215" t="s">
        <v>1093</v>
      </c>
      <c r="I125" s="44" t="s">
        <v>1111</v>
      </c>
      <c r="J125" s="215" t="s">
        <v>32</v>
      </c>
      <c r="K125" s="46" t="s">
        <v>1541</v>
      </c>
      <c r="L125" s="228"/>
      <c r="M125" s="45" t="s">
        <v>1999</v>
      </c>
      <c r="N125" s="215" t="s">
        <v>903</v>
      </c>
      <c r="O125" s="225">
        <v>1</v>
      </c>
      <c r="P125" s="229">
        <v>69600</v>
      </c>
      <c r="Q125" s="263">
        <v>69600</v>
      </c>
    </row>
    <row r="126" spans="1:17" s="272" customFormat="1" ht="318.75" x14ac:dyDescent="0.2">
      <c r="A126" s="43" t="s">
        <v>894</v>
      </c>
      <c r="B126" s="225" t="s">
        <v>899</v>
      </c>
      <c r="C126" s="54" t="s">
        <v>151</v>
      </c>
      <c r="D126" s="226" t="s">
        <v>186</v>
      </c>
      <c r="E126" s="214" t="s">
        <v>205</v>
      </c>
      <c r="F126" s="227" t="s">
        <v>1726</v>
      </c>
      <c r="G126" s="227" t="s">
        <v>1095</v>
      </c>
      <c r="H126" s="215" t="s">
        <v>1093</v>
      </c>
      <c r="I126" s="44" t="s">
        <v>1111</v>
      </c>
      <c r="J126" s="215" t="s">
        <v>32</v>
      </c>
      <c r="K126" s="46" t="s">
        <v>1542</v>
      </c>
      <c r="L126" s="228"/>
      <c r="M126" s="45" t="s">
        <v>1999</v>
      </c>
      <c r="N126" s="215" t="s">
        <v>903</v>
      </c>
      <c r="O126" s="225">
        <v>1</v>
      </c>
      <c r="P126" s="229">
        <v>31320</v>
      </c>
      <c r="Q126" s="263">
        <v>31320</v>
      </c>
    </row>
    <row r="127" spans="1:17" s="272" customFormat="1" ht="318.75" x14ac:dyDescent="0.2">
      <c r="A127" s="43" t="s">
        <v>894</v>
      </c>
      <c r="B127" s="225" t="s">
        <v>899</v>
      </c>
      <c r="C127" s="54" t="s">
        <v>151</v>
      </c>
      <c r="D127" s="226" t="s">
        <v>186</v>
      </c>
      <c r="E127" s="214" t="s">
        <v>205</v>
      </c>
      <c r="F127" s="227" t="s">
        <v>1726</v>
      </c>
      <c r="G127" s="227" t="s">
        <v>1095</v>
      </c>
      <c r="H127" s="215" t="s">
        <v>1093</v>
      </c>
      <c r="I127" s="44" t="s">
        <v>1111</v>
      </c>
      <c r="J127" s="215" t="s">
        <v>126</v>
      </c>
      <c r="K127" s="46"/>
      <c r="L127" s="228">
        <v>90101802</v>
      </c>
      <c r="M127" s="45" t="s">
        <v>2000</v>
      </c>
      <c r="N127" s="215" t="s">
        <v>903</v>
      </c>
      <c r="O127" s="225">
        <v>50</v>
      </c>
      <c r="P127" s="229">
        <v>1000</v>
      </c>
      <c r="Q127" s="263">
        <v>115000</v>
      </c>
    </row>
    <row r="128" spans="1:17" s="272" customFormat="1" ht="318.75" x14ac:dyDescent="0.2">
      <c r="A128" s="43" t="s">
        <v>894</v>
      </c>
      <c r="B128" s="225" t="s">
        <v>899</v>
      </c>
      <c r="C128" s="54" t="s">
        <v>151</v>
      </c>
      <c r="D128" s="226" t="s">
        <v>186</v>
      </c>
      <c r="E128" s="214" t="s">
        <v>205</v>
      </c>
      <c r="F128" s="227" t="s">
        <v>1726</v>
      </c>
      <c r="G128" s="227" t="s">
        <v>1095</v>
      </c>
      <c r="H128" s="215" t="s">
        <v>1093</v>
      </c>
      <c r="I128" s="44" t="s">
        <v>1111</v>
      </c>
      <c r="J128" s="215" t="s">
        <v>15</v>
      </c>
      <c r="K128" s="46"/>
      <c r="L128" s="228">
        <v>20102301</v>
      </c>
      <c r="M128" s="45" t="s">
        <v>831</v>
      </c>
      <c r="N128" s="215" t="s">
        <v>903</v>
      </c>
      <c r="O128" s="225">
        <v>50</v>
      </c>
      <c r="P128" s="229">
        <v>50000</v>
      </c>
      <c r="Q128" s="263">
        <v>50000</v>
      </c>
    </row>
    <row r="129" spans="1:17" s="272" customFormat="1" ht="38.25" x14ac:dyDescent="0.2">
      <c r="A129" s="43" t="s">
        <v>156</v>
      </c>
      <c r="B129" s="225" t="s">
        <v>899</v>
      </c>
      <c r="C129" s="54" t="s">
        <v>151</v>
      </c>
      <c r="D129" s="226" t="s">
        <v>186</v>
      </c>
      <c r="E129" s="227" t="s">
        <v>198</v>
      </c>
      <c r="F129" s="227" t="s">
        <v>1725</v>
      </c>
      <c r="G129" s="227" t="s">
        <v>1286</v>
      </c>
      <c r="H129" s="215" t="s">
        <v>1169</v>
      </c>
      <c r="I129" s="215" t="s">
        <v>1363</v>
      </c>
      <c r="J129" s="215" t="s">
        <v>1363</v>
      </c>
      <c r="K129" s="46" t="s">
        <v>1402</v>
      </c>
      <c r="L129" s="228"/>
      <c r="M129" s="45" t="s">
        <v>873</v>
      </c>
      <c r="N129" s="215" t="s">
        <v>903</v>
      </c>
      <c r="O129" s="225">
        <v>1</v>
      </c>
      <c r="P129" s="229">
        <v>2000000</v>
      </c>
      <c r="Q129" s="263">
        <v>2000000</v>
      </c>
    </row>
    <row r="130" spans="1:17" s="272" customFormat="1" ht="38.25" x14ac:dyDescent="0.2">
      <c r="A130" s="43" t="s">
        <v>156</v>
      </c>
      <c r="B130" s="225" t="s">
        <v>899</v>
      </c>
      <c r="C130" s="54" t="s">
        <v>151</v>
      </c>
      <c r="D130" s="226" t="s">
        <v>186</v>
      </c>
      <c r="E130" s="227" t="s">
        <v>198</v>
      </c>
      <c r="F130" s="227" t="s">
        <v>1721</v>
      </c>
      <c r="G130" s="227" t="s">
        <v>1286</v>
      </c>
      <c r="H130" s="215" t="s">
        <v>200</v>
      </c>
      <c r="I130" s="215" t="s">
        <v>1111</v>
      </c>
      <c r="J130" s="215" t="s">
        <v>1395</v>
      </c>
      <c r="K130" s="46" t="s">
        <v>1396</v>
      </c>
      <c r="L130" s="228">
        <v>78111502</v>
      </c>
      <c r="M130" s="45" t="s">
        <v>831</v>
      </c>
      <c r="N130" s="215" t="s">
        <v>903</v>
      </c>
      <c r="O130" s="225">
        <v>4</v>
      </c>
      <c r="P130" s="229">
        <v>70000</v>
      </c>
      <c r="Q130" s="263">
        <v>280000</v>
      </c>
    </row>
    <row r="131" spans="1:17" s="272" customFormat="1" ht="25.5" x14ac:dyDescent="0.2">
      <c r="A131" s="43" t="s">
        <v>156</v>
      </c>
      <c r="B131" s="225" t="s">
        <v>899</v>
      </c>
      <c r="C131" s="54" t="s">
        <v>151</v>
      </c>
      <c r="D131" s="226" t="s">
        <v>186</v>
      </c>
      <c r="E131" s="227" t="s">
        <v>198</v>
      </c>
      <c r="F131" s="227" t="s">
        <v>1721</v>
      </c>
      <c r="G131" s="227" t="s">
        <v>1286</v>
      </c>
      <c r="H131" s="215" t="s">
        <v>200</v>
      </c>
      <c r="I131" s="215" t="s">
        <v>1112</v>
      </c>
      <c r="J131" s="215" t="s">
        <v>1112</v>
      </c>
      <c r="K131" s="46" t="s">
        <v>1397</v>
      </c>
      <c r="L131" s="228"/>
      <c r="M131" s="45" t="s">
        <v>1998</v>
      </c>
      <c r="N131" s="215" t="s">
        <v>903</v>
      </c>
      <c r="O131" s="225">
        <v>8</v>
      </c>
      <c r="P131" s="229">
        <v>300000</v>
      </c>
      <c r="Q131" s="263">
        <v>300000</v>
      </c>
    </row>
    <row r="132" spans="1:17" s="272" customFormat="1" ht="51" x14ac:dyDescent="0.2">
      <c r="A132" s="43" t="s">
        <v>726</v>
      </c>
      <c r="B132" s="225" t="s">
        <v>899</v>
      </c>
      <c r="C132" s="54" t="s">
        <v>151</v>
      </c>
      <c r="D132" s="226" t="s">
        <v>178</v>
      </c>
      <c r="E132" s="227" t="s">
        <v>179</v>
      </c>
      <c r="F132" s="227" t="s">
        <v>1713</v>
      </c>
      <c r="G132" s="227" t="s">
        <v>1286</v>
      </c>
      <c r="H132" s="215" t="s">
        <v>774</v>
      </c>
      <c r="I132" s="215" t="s">
        <v>1111</v>
      </c>
      <c r="J132" s="215" t="s">
        <v>2040</v>
      </c>
      <c r="K132" s="46" t="s">
        <v>2040</v>
      </c>
      <c r="L132" s="228"/>
      <c r="M132" s="45" t="s">
        <v>860</v>
      </c>
      <c r="N132" s="215" t="s">
        <v>903</v>
      </c>
      <c r="O132" s="225">
        <v>1</v>
      </c>
      <c r="P132" s="229">
        <v>150000</v>
      </c>
      <c r="Q132" s="263">
        <v>150000</v>
      </c>
    </row>
    <row r="133" spans="1:17" s="272" customFormat="1" ht="51" x14ac:dyDescent="0.2">
      <c r="A133" s="43" t="s">
        <v>729</v>
      </c>
      <c r="B133" s="225" t="s">
        <v>899</v>
      </c>
      <c r="C133" s="54" t="s">
        <v>151</v>
      </c>
      <c r="D133" s="226" t="s">
        <v>178</v>
      </c>
      <c r="E133" s="227" t="s">
        <v>179</v>
      </c>
      <c r="F133" s="227" t="s">
        <v>1713</v>
      </c>
      <c r="G133" s="227" t="s">
        <v>1286</v>
      </c>
      <c r="H133" s="215" t="s">
        <v>774</v>
      </c>
      <c r="I133" s="215" t="s">
        <v>1111</v>
      </c>
      <c r="J133" s="215" t="s">
        <v>2040</v>
      </c>
      <c r="K133" s="46" t="s">
        <v>2040</v>
      </c>
      <c r="L133" s="228"/>
      <c r="M133" s="45" t="s">
        <v>860</v>
      </c>
      <c r="N133" s="215" t="s">
        <v>903</v>
      </c>
      <c r="O133" s="225">
        <v>1</v>
      </c>
      <c r="P133" s="229">
        <v>150000</v>
      </c>
      <c r="Q133" s="263">
        <v>150000</v>
      </c>
    </row>
    <row r="134" spans="1:17" s="272" customFormat="1" ht="51" x14ac:dyDescent="0.2">
      <c r="A134" s="43" t="s">
        <v>727</v>
      </c>
      <c r="B134" s="225" t="s">
        <v>899</v>
      </c>
      <c r="C134" s="54" t="s">
        <v>151</v>
      </c>
      <c r="D134" s="226" t="s">
        <v>178</v>
      </c>
      <c r="E134" s="227" t="s">
        <v>179</v>
      </c>
      <c r="F134" s="227" t="s">
        <v>1713</v>
      </c>
      <c r="G134" s="227" t="s">
        <v>1286</v>
      </c>
      <c r="H134" s="215" t="s">
        <v>774</v>
      </c>
      <c r="I134" s="215" t="s">
        <v>1111</v>
      </c>
      <c r="J134" s="215" t="s">
        <v>2040</v>
      </c>
      <c r="K134" s="46" t="s">
        <v>2040</v>
      </c>
      <c r="L134" s="228"/>
      <c r="M134" s="45" t="s">
        <v>860</v>
      </c>
      <c r="N134" s="215" t="s">
        <v>903</v>
      </c>
      <c r="O134" s="225">
        <v>1</v>
      </c>
      <c r="P134" s="229">
        <v>150000</v>
      </c>
      <c r="Q134" s="263">
        <v>150000</v>
      </c>
    </row>
    <row r="135" spans="1:17" s="272" customFormat="1" ht="51" x14ac:dyDescent="0.2">
      <c r="A135" s="43" t="s">
        <v>728</v>
      </c>
      <c r="B135" s="225" t="s">
        <v>899</v>
      </c>
      <c r="C135" s="54" t="s">
        <v>151</v>
      </c>
      <c r="D135" s="226" t="s">
        <v>178</v>
      </c>
      <c r="E135" s="227" t="s">
        <v>179</v>
      </c>
      <c r="F135" s="227" t="s">
        <v>1713</v>
      </c>
      <c r="G135" s="227" t="s">
        <v>1286</v>
      </c>
      <c r="H135" s="215" t="s">
        <v>774</v>
      </c>
      <c r="I135" s="215" t="s">
        <v>1111</v>
      </c>
      <c r="J135" s="215" t="s">
        <v>2040</v>
      </c>
      <c r="K135" s="46" t="s">
        <v>2040</v>
      </c>
      <c r="L135" s="228"/>
      <c r="M135" s="45" t="s">
        <v>860</v>
      </c>
      <c r="N135" s="215" t="s">
        <v>903</v>
      </c>
      <c r="O135" s="225">
        <v>1</v>
      </c>
      <c r="P135" s="229">
        <v>150000</v>
      </c>
      <c r="Q135" s="263">
        <v>150000</v>
      </c>
    </row>
    <row r="136" spans="1:17" s="272" customFormat="1" ht="51" x14ac:dyDescent="0.2">
      <c r="A136" s="43" t="s">
        <v>730</v>
      </c>
      <c r="B136" s="225" t="s">
        <v>899</v>
      </c>
      <c r="C136" s="54" t="s">
        <v>151</v>
      </c>
      <c r="D136" s="226" t="s">
        <v>178</v>
      </c>
      <c r="E136" s="227" t="s">
        <v>179</v>
      </c>
      <c r="F136" s="227" t="s">
        <v>1713</v>
      </c>
      <c r="G136" s="227" t="s">
        <v>1286</v>
      </c>
      <c r="H136" s="215" t="s">
        <v>774</v>
      </c>
      <c r="I136" s="215" t="s">
        <v>1111</v>
      </c>
      <c r="J136" s="215" t="s">
        <v>2040</v>
      </c>
      <c r="K136" s="46" t="s">
        <v>2040</v>
      </c>
      <c r="L136" s="228"/>
      <c r="M136" s="45" t="s">
        <v>860</v>
      </c>
      <c r="N136" s="215" t="s">
        <v>903</v>
      </c>
      <c r="O136" s="225">
        <v>1</v>
      </c>
      <c r="P136" s="229">
        <v>150000</v>
      </c>
      <c r="Q136" s="263">
        <v>150000</v>
      </c>
    </row>
    <row r="137" spans="1:17" s="272" customFormat="1" ht="51" x14ac:dyDescent="0.2">
      <c r="A137" s="43" t="s">
        <v>731</v>
      </c>
      <c r="B137" s="225" t="s">
        <v>899</v>
      </c>
      <c r="C137" s="54" t="s">
        <v>151</v>
      </c>
      <c r="D137" s="226" t="s">
        <v>178</v>
      </c>
      <c r="E137" s="227" t="s">
        <v>179</v>
      </c>
      <c r="F137" s="227" t="s">
        <v>1713</v>
      </c>
      <c r="G137" s="227" t="s">
        <v>1286</v>
      </c>
      <c r="H137" s="215" t="s">
        <v>774</v>
      </c>
      <c r="I137" s="215" t="s">
        <v>1111</v>
      </c>
      <c r="J137" s="215" t="s">
        <v>2040</v>
      </c>
      <c r="K137" s="46" t="s">
        <v>2040</v>
      </c>
      <c r="L137" s="228"/>
      <c r="M137" s="45" t="s">
        <v>860</v>
      </c>
      <c r="N137" s="215" t="s">
        <v>903</v>
      </c>
      <c r="O137" s="225">
        <v>1</v>
      </c>
      <c r="P137" s="229">
        <v>150000</v>
      </c>
      <c r="Q137" s="263">
        <v>150000</v>
      </c>
    </row>
    <row r="138" spans="1:17" s="272" customFormat="1" ht="51" x14ac:dyDescent="0.2">
      <c r="A138" s="43" t="s">
        <v>156</v>
      </c>
      <c r="B138" s="225" t="s">
        <v>899</v>
      </c>
      <c r="C138" s="54" t="s">
        <v>151</v>
      </c>
      <c r="D138" s="226" t="s">
        <v>152</v>
      </c>
      <c r="E138" s="227" t="s">
        <v>1689</v>
      </c>
      <c r="F138" s="227" t="s">
        <v>1695</v>
      </c>
      <c r="G138" s="227" t="s">
        <v>1286</v>
      </c>
      <c r="H138" s="215" t="s">
        <v>674</v>
      </c>
      <c r="I138" s="215" t="s">
        <v>1111</v>
      </c>
      <c r="J138" s="215" t="s">
        <v>2040</v>
      </c>
      <c r="K138" s="46" t="s">
        <v>2040</v>
      </c>
      <c r="L138" s="228"/>
      <c r="M138" s="45" t="s">
        <v>860</v>
      </c>
      <c r="N138" s="215" t="s">
        <v>903</v>
      </c>
      <c r="O138" s="225">
        <v>1</v>
      </c>
      <c r="P138" s="229">
        <v>600000</v>
      </c>
      <c r="Q138" s="263">
        <v>600000</v>
      </c>
    </row>
    <row r="139" spans="1:17" s="272" customFormat="1" ht="51" x14ac:dyDescent="0.2">
      <c r="A139" s="43" t="s">
        <v>156</v>
      </c>
      <c r="B139" s="225" t="s">
        <v>899</v>
      </c>
      <c r="C139" s="54" t="s">
        <v>151</v>
      </c>
      <c r="D139" s="226" t="s">
        <v>178</v>
      </c>
      <c r="E139" s="227" t="s">
        <v>179</v>
      </c>
      <c r="F139" s="227" t="s">
        <v>1713</v>
      </c>
      <c r="G139" s="227" t="s">
        <v>1286</v>
      </c>
      <c r="H139" s="215" t="s">
        <v>774</v>
      </c>
      <c r="I139" s="215" t="s">
        <v>1111</v>
      </c>
      <c r="J139" s="215" t="s">
        <v>2040</v>
      </c>
      <c r="K139" s="46" t="s">
        <v>2040</v>
      </c>
      <c r="L139" s="228"/>
      <c r="M139" s="45" t="s">
        <v>860</v>
      </c>
      <c r="N139" s="215" t="s">
        <v>903</v>
      </c>
      <c r="O139" s="225">
        <v>1</v>
      </c>
      <c r="P139" s="229">
        <v>500000</v>
      </c>
      <c r="Q139" s="263">
        <v>500000</v>
      </c>
    </row>
    <row r="140" spans="1:17" s="272" customFormat="1" ht="25.5" x14ac:dyDescent="0.2">
      <c r="A140" s="43" t="s">
        <v>894</v>
      </c>
      <c r="B140" s="225" t="s">
        <v>900</v>
      </c>
      <c r="C140" s="54" t="s">
        <v>246</v>
      </c>
      <c r="D140" s="226" t="s">
        <v>247</v>
      </c>
      <c r="E140" s="227" t="s">
        <v>248</v>
      </c>
      <c r="F140" s="227" t="s">
        <v>1747</v>
      </c>
      <c r="G140" s="227" t="s">
        <v>1286</v>
      </c>
      <c r="H140" s="215" t="s">
        <v>253</v>
      </c>
      <c r="I140" s="215" t="s">
        <v>1363</v>
      </c>
      <c r="J140" s="215" t="s">
        <v>1363</v>
      </c>
      <c r="K140" s="46" t="s">
        <v>1407</v>
      </c>
      <c r="L140" s="228" t="s">
        <v>1369</v>
      </c>
      <c r="M140" s="45" t="s">
        <v>833</v>
      </c>
      <c r="N140" s="215" t="s">
        <v>903</v>
      </c>
      <c r="O140" s="225">
        <v>1</v>
      </c>
      <c r="P140" s="229">
        <v>500000</v>
      </c>
      <c r="Q140" s="263">
        <v>500000</v>
      </c>
    </row>
    <row r="141" spans="1:17" s="272" customFormat="1" ht="25.5" x14ac:dyDescent="0.2">
      <c r="A141" s="43" t="s">
        <v>894</v>
      </c>
      <c r="B141" s="225" t="s">
        <v>900</v>
      </c>
      <c r="C141" s="54" t="s">
        <v>246</v>
      </c>
      <c r="D141" s="226" t="s">
        <v>247</v>
      </c>
      <c r="E141" s="227" t="s">
        <v>248</v>
      </c>
      <c r="F141" s="227" t="s">
        <v>1748</v>
      </c>
      <c r="G141" s="227" t="s">
        <v>1286</v>
      </c>
      <c r="H141" s="215" t="s">
        <v>256</v>
      </c>
      <c r="I141" s="215" t="s">
        <v>1111</v>
      </c>
      <c r="J141" s="215" t="s">
        <v>2041</v>
      </c>
      <c r="K141" s="46" t="s">
        <v>118</v>
      </c>
      <c r="L141" s="228">
        <v>80141607</v>
      </c>
      <c r="M141" s="45" t="s">
        <v>863</v>
      </c>
      <c r="N141" s="215" t="s">
        <v>903</v>
      </c>
      <c r="O141" s="225">
        <v>1</v>
      </c>
      <c r="P141" s="229">
        <v>2000000</v>
      </c>
      <c r="Q141" s="263">
        <v>2000000</v>
      </c>
    </row>
    <row r="142" spans="1:17" s="272" customFormat="1" ht="38.25" x14ac:dyDescent="0.2">
      <c r="A142" s="43" t="s">
        <v>894</v>
      </c>
      <c r="B142" s="225" t="s">
        <v>900</v>
      </c>
      <c r="C142" s="54" t="s">
        <v>225</v>
      </c>
      <c r="D142" s="226" t="s">
        <v>240</v>
      </c>
      <c r="E142" s="214" t="s">
        <v>1365</v>
      </c>
      <c r="F142" s="227" t="s">
        <v>1743</v>
      </c>
      <c r="G142" s="227" t="s">
        <v>991</v>
      </c>
      <c r="H142" s="215" t="s">
        <v>1009</v>
      </c>
      <c r="I142" s="44" t="s">
        <v>1363</v>
      </c>
      <c r="J142" s="215" t="s">
        <v>1363</v>
      </c>
      <c r="K142" s="46" t="s">
        <v>1510</v>
      </c>
      <c r="L142" s="228" t="s">
        <v>1369</v>
      </c>
      <c r="M142" s="45" t="s">
        <v>833</v>
      </c>
      <c r="N142" s="215" t="s">
        <v>903</v>
      </c>
      <c r="O142" s="225">
        <v>1</v>
      </c>
      <c r="P142" s="229">
        <v>3000000</v>
      </c>
      <c r="Q142" s="263">
        <v>3000000</v>
      </c>
    </row>
    <row r="143" spans="1:17" s="272" customFormat="1" ht="38.25" x14ac:dyDescent="0.2">
      <c r="A143" s="43" t="s">
        <v>727</v>
      </c>
      <c r="B143" s="225" t="s">
        <v>900</v>
      </c>
      <c r="C143" s="54" t="s">
        <v>225</v>
      </c>
      <c r="D143" s="226" t="s">
        <v>240</v>
      </c>
      <c r="E143" s="214" t="s">
        <v>1365</v>
      </c>
      <c r="F143" s="227" t="s">
        <v>1744</v>
      </c>
      <c r="G143" s="227" t="s">
        <v>991</v>
      </c>
      <c r="H143" s="215" t="s">
        <v>671</v>
      </c>
      <c r="I143" s="44" t="s">
        <v>1111</v>
      </c>
      <c r="J143" s="215" t="s">
        <v>126</v>
      </c>
      <c r="K143" s="46" t="s">
        <v>1924</v>
      </c>
      <c r="L143" s="228">
        <v>90101802</v>
      </c>
      <c r="M143" s="45" t="s">
        <v>2000</v>
      </c>
      <c r="N143" s="215" t="s">
        <v>903</v>
      </c>
      <c r="O143" s="225">
        <v>30</v>
      </c>
      <c r="P143" s="229">
        <v>550</v>
      </c>
      <c r="Q143" s="263">
        <v>16500</v>
      </c>
    </row>
    <row r="144" spans="1:17" s="272" customFormat="1" ht="38.25" x14ac:dyDescent="0.2">
      <c r="A144" s="43" t="s">
        <v>727</v>
      </c>
      <c r="B144" s="225" t="s">
        <v>900</v>
      </c>
      <c r="C144" s="54" t="s">
        <v>225</v>
      </c>
      <c r="D144" s="226" t="s">
        <v>240</v>
      </c>
      <c r="E144" s="214" t="s">
        <v>1365</v>
      </c>
      <c r="F144" s="227" t="s">
        <v>1744</v>
      </c>
      <c r="G144" s="227" t="s">
        <v>991</v>
      </c>
      <c r="H144" s="215" t="s">
        <v>671</v>
      </c>
      <c r="I144" s="44" t="s">
        <v>1111</v>
      </c>
      <c r="J144" s="215" t="s">
        <v>126</v>
      </c>
      <c r="K144" s="46" t="s">
        <v>1924</v>
      </c>
      <c r="L144" s="228">
        <v>90101802</v>
      </c>
      <c r="M144" s="45" t="s">
        <v>2000</v>
      </c>
      <c r="N144" s="215" t="s">
        <v>903</v>
      </c>
      <c r="O144" s="225">
        <v>30</v>
      </c>
      <c r="P144" s="229">
        <v>550</v>
      </c>
      <c r="Q144" s="263">
        <v>16500</v>
      </c>
    </row>
    <row r="145" spans="1:17" s="272" customFormat="1" ht="51" x14ac:dyDescent="0.2">
      <c r="A145" s="43" t="s">
        <v>730</v>
      </c>
      <c r="B145" s="225" t="s">
        <v>900</v>
      </c>
      <c r="C145" s="54" t="s">
        <v>264</v>
      </c>
      <c r="D145" s="226" t="s">
        <v>286</v>
      </c>
      <c r="E145" s="227" t="s">
        <v>296</v>
      </c>
      <c r="F145" s="227" t="s">
        <v>1756</v>
      </c>
      <c r="G145" s="227" t="s">
        <v>1097</v>
      </c>
      <c r="H145" s="215" t="s">
        <v>1050</v>
      </c>
      <c r="I145" s="215" t="s">
        <v>1111</v>
      </c>
      <c r="J145" s="215" t="s">
        <v>119</v>
      </c>
      <c r="K145" s="46"/>
      <c r="L145" s="228">
        <v>82121503</v>
      </c>
      <c r="M145" s="45" t="s">
        <v>869</v>
      </c>
      <c r="N145" s="215" t="s">
        <v>903</v>
      </c>
      <c r="O145" s="225">
        <v>1</v>
      </c>
      <c r="P145" s="229">
        <v>30000</v>
      </c>
      <c r="Q145" s="263">
        <v>30000</v>
      </c>
    </row>
    <row r="146" spans="1:17" s="272" customFormat="1" ht="51" x14ac:dyDescent="0.2">
      <c r="A146" s="43" t="s">
        <v>730</v>
      </c>
      <c r="B146" s="225" t="s">
        <v>900</v>
      </c>
      <c r="C146" s="54" t="s">
        <v>264</v>
      </c>
      <c r="D146" s="226" t="s">
        <v>286</v>
      </c>
      <c r="E146" s="227" t="s">
        <v>296</v>
      </c>
      <c r="F146" s="227" t="s">
        <v>1756</v>
      </c>
      <c r="G146" s="227" t="s">
        <v>1097</v>
      </c>
      <c r="H146" s="215" t="s">
        <v>1050</v>
      </c>
      <c r="I146" s="215" t="s">
        <v>1111</v>
      </c>
      <c r="J146" s="215" t="s">
        <v>126</v>
      </c>
      <c r="K146" s="46"/>
      <c r="L146" s="228">
        <v>90101802</v>
      </c>
      <c r="M146" s="45" t="s">
        <v>2000</v>
      </c>
      <c r="N146" s="215" t="s">
        <v>903</v>
      </c>
      <c r="O146" s="225">
        <v>1</v>
      </c>
      <c r="P146" s="229">
        <v>50000</v>
      </c>
      <c r="Q146" s="263">
        <v>50000</v>
      </c>
    </row>
    <row r="147" spans="1:17" s="272" customFormat="1" ht="38.25" x14ac:dyDescent="0.2">
      <c r="A147" s="43" t="s">
        <v>731</v>
      </c>
      <c r="B147" s="225" t="s">
        <v>900</v>
      </c>
      <c r="C147" s="54" t="s">
        <v>225</v>
      </c>
      <c r="D147" s="226" t="s">
        <v>240</v>
      </c>
      <c r="E147" s="214" t="s">
        <v>1365</v>
      </c>
      <c r="F147" s="227" t="s">
        <v>1744</v>
      </c>
      <c r="G147" s="227" t="s">
        <v>991</v>
      </c>
      <c r="H147" s="215" t="s">
        <v>671</v>
      </c>
      <c r="I147" s="44" t="s">
        <v>1111</v>
      </c>
      <c r="J147" s="215" t="s">
        <v>119</v>
      </c>
      <c r="K147" s="46" t="s">
        <v>1865</v>
      </c>
      <c r="L147" s="228">
        <v>82121503</v>
      </c>
      <c r="M147" s="45" t="s">
        <v>869</v>
      </c>
      <c r="N147" s="215" t="s">
        <v>903</v>
      </c>
      <c r="O147" s="225">
        <v>2</v>
      </c>
      <c r="P147" s="229">
        <v>800</v>
      </c>
      <c r="Q147" s="263">
        <v>1600</v>
      </c>
    </row>
    <row r="148" spans="1:17" s="272" customFormat="1" ht="38.25" x14ac:dyDescent="0.2">
      <c r="A148" s="43" t="s">
        <v>731</v>
      </c>
      <c r="B148" s="225" t="s">
        <v>900</v>
      </c>
      <c r="C148" s="54" t="s">
        <v>225</v>
      </c>
      <c r="D148" s="226" t="s">
        <v>240</v>
      </c>
      <c r="E148" s="214" t="s">
        <v>1365</v>
      </c>
      <c r="F148" s="227" t="s">
        <v>1744</v>
      </c>
      <c r="G148" s="227" t="s">
        <v>991</v>
      </c>
      <c r="H148" s="215" t="s">
        <v>671</v>
      </c>
      <c r="I148" s="44" t="s">
        <v>1111</v>
      </c>
      <c r="J148" s="215" t="s">
        <v>126</v>
      </c>
      <c r="K148" s="46" t="s">
        <v>1866</v>
      </c>
      <c r="L148" s="228">
        <v>90101802</v>
      </c>
      <c r="M148" s="45" t="s">
        <v>2000</v>
      </c>
      <c r="N148" s="215" t="s">
        <v>903</v>
      </c>
      <c r="O148" s="225">
        <v>20</v>
      </c>
      <c r="P148" s="229">
        <v>350</v>
      </c>
      <c r="Q148" s="263">
        <v>7000</v>
      </c>
    </row>
    <row r="149" spans="1:17" s="272" customFormat="1" ht="38.25" x14ac:dyDescent="0.2">
      <c r="A149" s="43" t="s">
        <v>731</v>
      </c>
      <c r="B149" s="225" t="s">
        <v>900</v>
      </c>
      <c r="C149" s="54" t="s">
        <v>225</v>
      </c>
      <c r="D149" s="226" t="s">
        <v>240</v>
      </c>
      <c r="E149" s="214" t="s">
        <v>1365</v>
      </c>
      <c r="F149" s="227" t="s">
        <v>1744</v>
      </c>
      <c r="G149" s="227" t="s">
        <v>991</v>
      </c>
      <c r="H149" s="215" t="s">
        <v>671</v>
      </c>
      <c r="I149" s="44" t="s">
        <v>1111</v>
      </c>
      <c r="J149" s="215" t="s">
        <v>126</v>
      </c>
      <c r="K149" s="46" t="s">
        <v>1866</v>
      </c>
      <c r="L149" s="228">
        <v>90101802</v>
      </c>
      <c r="M149" s="45" t="s">
        <v>2000</v>
      </c>
      <c r="N149" s="215" t="s">
        <v>903</v>
      </c>
      <c r="O149" s="225">
        <v>90</v>
      </c>
      <c r="P149" s="229">
        <v>350</v>
      </c>
      <c r="Q149" s="263">
        <v>31500</v>
      </c>
    </row>
    <row r="150" spans="1:17" s="272" customFormat="1" ht="38.25" x14ac:dyDescent="0.2">
      <c r="A150" s="43" t="s">
        <v>731</v>
      </c>
      <c r="B150" s="225" t="s">
        <v>900</v>
      </c>
      <c r="C150" s="54" t="s">
        <v>225</v>
      </c>
      <c r="D150" s="226" t="s">
        <v>240</v>
      </c>
      <c r="E150" s="214" t="s">
        <v>1365</v>
      </c>
      <c r="F150" s="227" t="s">
        <v>1744</v>
      </c>
      <c r="G150" s="227" t="s">
        <v>991</v>
      </c>
      <c r="H150" s="215" t="s">
        <v>671</v>
      </c>
      <c r="I150" s="44" t="s">
        <v>1111</v>
      </c>
      <c r="J150" s="215" t="s">
        <v>119</v>
      </c>
      <c r="K150" s="46" t="s">
        <v>1870</v>
      </c>
      <c r="L150" s="228">
        <v>82121503</v>
      </c>
      <c r="M150" s="45" t="s">
        <v>869</v>
      </c>
      <c r="N150" s="215" t="s">
        <v>903</v>
      </c>
      <c r="O150" s="225">
        <v>12</v>
      </c>
      <c r="P150" s="229">
        <v>300</v>
      </c>
      <c r="Q150" s="263">
        <v>3600</v>
      </c>
    </row>
    <row r="151" spans="1:17" s="272" customFormat="1" ht="38.25" x14ac:dyDescent="0.2">
      <c r="A151" s="43" t="s">
        <v>894</v>
      </c>
      <c r="B151" s="225" t="s">
        <v>900</v>
      </c>
      <c r="C151" s="54" t="s">
        <v>225</v>
      </c>
      <c r="D151" s="226" t="s">
        <v>240</v>
      </c>
      <c r="E151" s="214" t="s">
        <v>1365</v>
      </c>
      <c r="F151" s="227" t="s">
        <v>1744</v>
      </c>
      <c r="G151" s="227" t="s">
        <v>991</v>
      </c>
      <c r="H151" s="215" t="s">
        <v>671</v>
      </c>
      <c r="I151" s="44" t="s">
        <v>1363</v>
      </c>
      <c r="J151" s="215" t="s">
        <v>1363</v>
      </c>
      <c r="K151" s="46" t="s">
        <v>1511</v>
      </c>
      <c r="L151" s="228" t="s">
        <v>1369</v>
      </c>
      <c r="M151" s="45" t="s">
        <v>873</v>
      </c>
      <c r="N151" s="215" t="s">
        <v>903</v>
      </c>
      <c r="O151" s="225">
        <v>10</v>
      </c>
      <c r="P151" s="229">
        <v>100000</v>
      </c>
      <c r="Q151" s="263">
        <v>1000000</v>
      </c>
    </row>
    <row r="152" spans="1:17" s="272" customFormat="1" ht="38.25" x14ac:dyDescent="0.2">
      <c r="A152" s="43" t="s">
        <v>894</v>
      </c>
      <c r="B152" s="225" t="s">
        <v>900</v>
      </c>
      <c r="C152" s="54" t="s">
        <v>225</v>
      </c>
      <c r="D152" s="226" t="s">
        <v>240</v>
      </c>
      <c r="E152" s="214" t="s">
        <v>1365</v>
      </c>
      <c r="F152" s="227" t="s">
        <v>1744</v>
      </c>
      <c r="G152" s="227" t="s">
        <v>991</v>
      </c>
      <c r="H152" s="215" t="s">
        <v>671</v>
      </c>
      <c r="I152" s="44" t="s">
        <v>1112</v>
      </c>
      <c r="J152" s="215" t="s">
        <v>1112</v>
      </c>
      <c r="K152" s="46"/>
      <c r="L152" s="228">
        <v>90111503</v>
      </c>
      <c r="M152" s="45" t="s">
        <v>1998</v>
      </c>
      <c r="N152" s="215" t="s">
        <v>903</v>
      </c>
      <c r="O152" s="225">
        <v>1</v>
      </c>
      <c r="P152" s="229">
        <v>100000</v>
      </c>
      <c r="Q152" s="263">
        <v>100000</v>
      </c>
    </row>
    <row r="153" spans="1:17" s="272" customFormat="1" ht="38.25" x14ac:dyDescent="0.2">
      <c r="A153" s="43" t="s">
        <v>894</v>
      </c>
      <c r="B153" s="225" t="s">
        <v>900</v>
      </c>
      <c r="C153" s="54" t="s">
        <v>225</v>
      </c>
      <c r="D153" s="226" t="s">
        <v>240</v>
      </c>
      <c r="E153" s="214" t="s">
        <v>1365</v>
      </c>
      <c r="F153" s="227" t="s">
        <v>1744</v>
      </c>
      <c r="G153" s="227" t="s">
        <v>991</v>
      </c>
      <c r="H153" s="215" t="s">
        <v>671</v>
      </c>
      <c r="I153" s="44" t="s">
        <v>1111</v>
      </c>
      <c r="J153" s="215" t="s">
        <v>118</v>
      </c>
      <c r="K153" s="46"/>
      <c r="L153" s="228">
        <v>80141607</v>
      </c>
      <c r="M153" s="45" t="s">
        <v>863</v>
      </c>
      <c r="N153" s="215" t="s">
        <v>903</v>
      </c>
      <c r="O153" s="225">
        <v>1</v>
      </c>
      <c r="P153" s="229">
        <v>600000</v>
      </c>
      <c r="Q153" s="263">
        <v>600000</v>
      </c>
    </row>
    <row r="154" spans="1:17" s="272" customFormat="1" ht="38.25" x14ac:dyDescent="0.2">
      <c r="A154" s="43" t="s">
        <v>894</v>
      </c>
      <c r="B154" s="225" t="s">
        <v>900</v>
      </c>
      <c r="C154" s="54" t="s">
        <v>225</v>
      </c>
      <c r="D154" s="226" t="s">
        <v>240</v>
      </c>
      <c r="E154" s="214" t="s">
        <v>243</v>
      </c>
      <c r="F154" s="227" t="s">
        <v>1745</v>
      </c>
      <c r="G154" s="227" t="s">
        <v>991</v>
      </c>
      <c r="H154" s="215" t="s">
        <v>245</v>
      </c>
      <c r="I154" s="44" t="s">
        <v>1363</v>
      </c>
      <c r="J154" s="215" t="s">
        <v>1363</v>
      </c>
      <c r="K154" s="46" t="s">
        <v>1545</v>
      </c>
      <c r="L154" s="228" t="s">
        <v>1369</v>
      </c>
      <c r="M154" s="45" t="s">
        <v>833</v>
      </c>
      <c r="N154" s="215" t="s">
        <v>903</v>
      </c>
      <c r="O154" s="225">
        <v>1</v>
      </c>
      <c r="P154" s="229">
        <v>210000</v>
      </c>
      <c r="Q154" s="263">
        <v>210000</v>
      </c>
    </row>
    <row r="155" spans="1:17" s="272" customFormat="1" ht="38.25" x14ac:dyDescent="0.2">
      <c r="A155" s="43" t="s">
        <v>894</v>
      </c>
      <c r="B155" s="225" t="s">
        <v>900</v>
      </c>
      <c r="C155" s="54" t="s">
        <v>264</v>
      </c>
      <c r="D155" s="226" t="s">
        <v>265</v>
      </c>
      <c r="E155" s="227" t="s">
        <v>1502</v>
      </c>
      <c r="F155" s="227" t="s">
        <v>1751</v>
      </c>
      <c r="G155" s="227" t="s">
        <v>1097</v>
      </c>
      <c r="H155" s="215" t="s">
        <v>1027</v>
      </c>
      <c r="I155" s="215" t="s">
        <v>1111</v>
      </c>
      <c r="J155" s="215" t="s">
        <v>119</v>
      </c>
      <c r="K155" s="46" t="s">
        <v>1513</v>
      </c>
      <c r="L155" s="228">
        <v>82121503</v>
      </c>
      <c r="M155" s="45" t="s">
        <v>869</v>
      </c>
      <c r="N155" s="215" t="s">
        <v>903</v>
      </c>
      <c r="O155" s="225">
        <v>1</v>
      </c>
      <c r="P155" s="229">
        <v>200000</v>
      </c>
      <c r="Q155" s="263">
        <v>200000</v>
      </c>
    </row>
    <row r="156" spans="1:17" s="272" customFormat="1" ht="25.5" x14ac:dyDescent="0.2">
      <c r="A156" s="43" t="s">
        <v>894</v>
      </c>
      <c r="B156" s="225" t="s">
        <v>900</v>
      </c>
      <c r="C156" s="54" t="s">
        <v>264</v>
      </c>
      <c r="D156" s="226" t="s">
        <v>265</v>
      </c>
      <c r="E156" s="227" t="s">
        <v>280</v>
      </c>
      <c r="F156" s="227" t="s">
        <v>1753</v>
      </c>
      <c r="G156" s="227" t="s">
        <v>1097</v>
      </c>
      <c r="H156" s="215" t="s">
        <v>283</v>
      </c>
      <c r="I156" s="215" t="s">
        <v>1111</v>
      </c>
      <c r="J156" s="215" t="s">
        <v>9</v>
      </c>
      <c r="K156" s="46" t="s">
        <v>1517</v>
      </c>
      <c r="L156" s="228">
        <v>14111514</v>
      </c>
      <c r="M156" s="45" t="s">
        <v>821</v>
      </c>
      <c r="N156" s="215" t="s">
        <v>1549</v>
      </c>
      <c r="O156" s="225">
        <v>56</v>
      </c>
      <c r="P156" s="229">
        <v>250</v>
      </c>
      <c r="Q156" s="263">
        <v>14000</v>
      </c>
    </row>
    <row r="157" spans="1:17" s="272" customFormat="1" ht="38.25" x14ac:dyDescent="0.2">
      <c r="A157" s="43" t="s">
        <v>729</v>
      </c>
      <c r="B157" s="225" t="s">
        <v>900</v>
      </c>
      <c r="C157" s="54" t="s">
        <v>264</v>
      </c>
      <c r="D157" s="226" t="s">
        <v>265</v>
      </c>
      <c r="E157" s="227" t="s">
        <v>280</v>
      </c>
      <c r="F157" s="227" t="s">
        <v>1753</v>
      </c>
      <c r="G157" s="227" t="s">
        <v>1097</v>
      </c>
      <c r="H157" s="215" t="s">
        <v>285</v>
      </c>
      <c r="I157" s="215" t="s">
        <v>1111</v>
      </c>
      <c r="J157" s="215" t="s">
        <v>124</v>
      </c>
      <c r="K157" s="46" t="s">
        <v>1897</v>
      </c>
      <c r="L157" s="228">
        <v>86101710</v>
      </c>
      <c r="M157" s="45" t="s">
        <v>873</v>
      </c>
      <c r="N157" s="215" t="s">
        <v>903</v>
      </c>
      <c r="O157" s="225">
        <v>4</v>
      </c>
      <c r="P157" s="229">
        <v>7000</v>
      </c>
      <c r="Q157" s="263">
        <v>28000</v>
      </c>
    </row>
    <row r="158" spans="1:17" s="272" customFormat="1" ht="25.5" x14ac:dyDescent="0.2">
      <c r="A158" s="43" t="s">
        <v>894</v>
      </c>
      <c r="B158" s="225" t="s">
        <v>900</v>
      </c>
      <c r="C158" s="54" t="s">
        <v>264</v>
      </c>
      <c r="D158" s="226" t="s">
        <v>265</v>
      </c>
      <c r="E158" s="227" t="s">
        <v>280</v>
      </c>
      <c r="F158" s="227" t="s">
        <v>1753</v>
      </c>
      <c r="G158" s="227" t="s">
        <v>1097</v>
      </c>
      <c r="H158" s="215" t="s">
        <v>285</v>
      </c>
      <c r="I158" s="215" t="s">
        <v>1111</v>
      </c>
      <c r="J158" s="215" t="s">
        <v>119</v>
      </c>
      <c r="K158" s="46" t="s">
        <v>1520</v>
      </c>
      <c r="L158" s="228">
        <v>82121508</v>
      </c>
      <c r="M158" s="45" t="s">
        <v>869</v>
      </c>
      <c r="N158" s="215" t="s">
        <v>1549</v>
      </c>
      <c r="O158" s="225">
        <v>65</v>
      </c>
      <c r="P158" s="229">
        <v>615.4</v>
      </c>
      <c r="Q158" s="263">
        <v>40000</v>
      </c>
    </row>
    <row r="159" spans="1:17" s="272" customFormat="1" ht="38.25" x14ac:dyDescent="0.2">
      <c r="A159" s="43" t="s">
        <v>894</v>
      </c>
      <c r="B159" s="225" t="s">
        <v>900</v>
      </c>
      <c r="C159" s="54" t="s">
        <v>264</v>
      </c>
      <c r="D159" s="226" t="s">
        <v>265</v>
      </c>
      <c r="E159" s="227" t="s">
        <v>280</v>
      </c>
      <c r="F159" s="227" t="s">
        <v>1753</v>
      </c>
      <c r="G159" s="227" t="s">
        <v>1097</v>
      </c>
      <c r="H159" s="215" t="s">
        <v>285</v>
      </c>
      <c r="I159" s="215" t="s">
        <v>1111</v>
      </c>
      <c r="J159" s="215" t="s">
        <v>119</v>
      </c>
      <c r="K159" s="46" t="s">
        <v>1521</v>
      </c>
      <c r="L159" s="228">
        <v>82121503</v>
      </c>
      <c r="M159" s="45" t="s">
        <v>869</v>
      </c>
      <c r="N159" s="215" t="s">
        <v>1549</v>
      </c>
      <c r="O159" s="225">
        <v>11000</v>
      </c>
      <c r="P159" s="229">
        <v>150</v>
      </c>
      <c r="Q159" s="263">
        <v>1650000</v>
      </c>
    </row>
    <row r="160" spans="1:17" s="272" customFormat="1" ht="25.5" x14ac:dyDescent="0.2">
      <c r="A160" s="43" t="s">
        <v>894</v>
      </c>
      <c r="B160" s="225" t="s">
        <v>900</v>
      </c>
      <c r="C160" s="54" t="s">
        <v>264</v>
      </c>
      <c r="D160" s="226" t="s">
        <v>265</v>
      </c>
      <c r="E160" s="227" t="s">
        <v>280</v>
      </c>
      <c r="F160" s="227" t="s">
        <v>1753</v>
      </c>
      <c r="G160" s="227" t="s">
        <v>1097</v>
      </c>
      <c r="H160" s="215" t="s">
        <v>285</v>
      </c>
      <c r="I160" s="215" t="s">
        <v>1111</v>
      </c>
      <c r="J160" s="215" t="s">
        <v>37</v>
      </c>
      <c r="K160" s="46" t="s">
        <v>1519</v>
      </c>
      <c r="L160" s="228">
        <v>44121701</v>
      </c>
      <c r="M160" s="45" t="s">
        <v>821</v>
      </c>
      <c r="N160" s="215" t="s">
        <v>16</v>
      </c>
      <c r="O160" s="225">
        <v>5</v>
      </c>
      <c r="P160" s="229">
        <v>255</v>
      </c>
      <c r="Q160" s="263">
        <v>1275</v>
      </c>
    </row>
    <row r="161" spans="1:17" s="272" customFormat="1" ht="25.5" x14ac:dyDescent="0.2">
      <c r="A161" s="43" t="s">
        <v>894</v>
      </c>
      <c r="B161" s="225" t="s">
        <v>900</v>
      </c>
      <c r="C161" s="54" t="s">
        <v>264</v>
      </c>
      <c r="D161" s="226" t="s">
        <v>265</v>
      </c>
      <c r="E161" s="227" t="s">
        <v>280</v>
      </c>
      <c r="F161" s="227" t="s">
        <v>1753</v>
      </c>
      <c r="G161" s="227" t="s">
        <v>1097</v>
      </c>
      <c r="H161" s="215" t="s">
        <v>284</v>
      </c>
      <c r="I161" s="215" t="s">
        <v>1111</v>
      </c>
      <c r="J161" s="215" t="s">
        <v>40</v>
      </c>
      <c r="K161" s="46" t="s">
        <v>1518</v>
      </c>
      <c r="L161" s="228">
        <v>44121708</v>
      </c>
      <c r="M161" s="45" t="s">
        <v>821</v>
      </c>
      <c r="N161" s="215" t="s">
        <v>16</v>
      </c>
      <c r="O161" s="225">
        <v>5</v>
      </c>
      <c r="P161" s="229">
        <v>255</v>
      </c>
      <c r="Q161" s="263">
        <v>1275</v>
      </c>
    </row>
    <row r="162" spans="1:17" s="272" customFormat="1" ht="38.25" x14ac:dyDescent="0.2">
      <c r="A162" s="43" t="s">
        <v>894</v>
      </c>
      <c r="B162" s="225" t="s">
        <v>900</v>
      </c>
      <c r="C162" s="54" t="s">
        <v>264</v>
      </c>
      <c r="D162" s="226" t="s">
        <v>265</v>
      </c>
      <c r="E162" s="227" t="s">
        <v>280</v>
      </c>
      <c r="F162" s="227" t="s">
        <v>1753</v>
      </c>
      <c r="G162" s="227" t="s">
        <v>1097</v>
      </c>
      <c r="H162" s="215" t="s">
        <v>282</v>
      </c>
      <c r="I162" s="215" t="s">
        <v>1111</v>
      </c>
      <c r="J162" s="215" t="s">
        <v>118</v>
      </c>
      <c r="K162" s="46" t="s">
        <v>1516</v>
      </c>
      <c r="L162" s="228">
        <v>80141607</v>
      </c>
      <c r="M162" s="45" t="s">
        <v>863</v>
      </c>
      <c r="N162" s="215" t="s">
        <v>1549</v>
      </c>
      <c r="O162" s="225">
        <v>60</v>
      </c>
      <c r="P162" s="229">
        <v>4200</v>
      </c>
      <c r="Q162" s="263">
        <v>252000</v>
      </c>
    </row>
    <row r="163" spans="1:17" s="272" customFormat="1" ht="51" x14ac:dyDescent="0.2">
      <c r="A163" s="43" t="s">
        <v>729</v>
      </c>
      <c r="B163" s="225" t="s">
        <v>900</v>
      </c>
      <c r="C163" s="54" t="s">
        <v>264</v>
      </c>
      <c r="D163" s="226" t="s">
        <v>265</v>
      </c>
      <c r="E163" s="227" t="s">
        <v>280</v>
      </c>
      <c r="F163" s="227" t="s">
        <v>1753</v>
      </c>
      <c r="G163" s="227" t="s">
        <v>1097</v>
      </c>
      <c r="H163" s="215" t="s">
        <v>1030</v>
      </c>
      <c r="I163" s="215" t="s">
        <v>1111</v>
      </c>
      <c r="J163" s="215" t="s">
        <v>126</v>
      </c>
      <c r="K163" s="46" t="s">
        <v>1895</v>
      </c>
      <c r="L163" s="228">
        <v>90101802</v>
      </c>
      <c r="M163" s="45" t="s">
        <v>2000</v>
      </c>
      <c r="N163" s="215" t="s">
        <v>903</v>
      </c>
      <c r="O163" s="225">
        <v>1</v>
      </c>
      <c r="P163" s="229">
        <v>100000</v>
      </c>
      <c r="Q163" s="263">
        <v>100000</v>
      </c>
    </row>
    <row r="164" spans="1:17" s="272" customFormat="1" ht="51" x14ac:dyDescent="0.2">
      <c r="A164" s="43" t="s">
        <v>894</v>
      </c>
      <c r="B164" s="225" t="s">
        <v>900</v>
      </c>
      <c r="C164" s="54" t="s">
        <v>264</v>
      </c>
      <c r="D164" s="226" t="s">
        <v>265</v>
      </c>
      <c r="E164" s="214" t="s">
        <v>280</v>
      </c>
      <c r="F164" s="227" t="s">
        <v>1753</v>
      </c>
      <c r="G164" s="227" t="s">
        <v>1097</v>
      </c>
      <c r="H164" s="215" t="s">
        <v>1030</v>
      </c>
      <c r="I164" s="215" t="s">
        <v>1111</v>
      </c>
      <c r="J164" s="215" t="s">
        <v>29</v>
      </c>
      <c r="K164" s="46" t="s">
        <v>1515</v>
      </c>
      <c r="L164" s="228">
        <v>43211503</v>
      </c>
      <c r="M164" s="45" t="s">
        <v>837</v>
      </c>
      <c r="N164" s="215" t="s">
        <v>1549</v>
      </c>
      <c r="O164" s="225">
        <v>3</v>
      </c>
      <c r="P164" s="229">
        <v>60000</v>
      </c>
      <c r="Q164" s="263">
        <v>180000</v>
      </c>
    </row>
    <row r="165" spans="1:17" s="272" customFormat="1" ht="38.25" x14ac:dyDescent="0.2">
      <c r="A165" s="43" t="s">
        <v>894</v>
      </c>
      <c r="B165" s="225" t="s">
        <v>900</v>
      </c>
      <c r="C165" s="54" t="s">
        <v>264</v>
      </c>
      <c r="D165" s="226" t="s">
        <v>286</v>
      </c>
      <c r="E165" s="214" t="s">
        <v>287</v>
      </c>
      <c r="F165" s="227" t="s">
        <v>1754</v>
      </c>
      <c r="G165" s="227" t="s">
        <v>1098</v>
      </c>
      <c r="H165" s="215" t="s">
        <v>1102</v>
      </c>
      <c r="I165" s="44" t="s">
        <v>1363</v>
      </c>
      <c r="J165" s="215" t="s">
        <v>1363</v>
      </c>
      <c r="K165" s="46" t="s">
        <v>1528</v>
      </c>
      <c r="L165" s="228" t="s">
        <v>1369</v>
      </c>
      <c r="M165" s="45" t="s">
        <v>873</v>
      </c>
      <c r="N165" s="215" t="s">
        <v>903</v>
      </c>
      <c r="O165" s="225">
        <v>1</v>
      </c>
      <c r="P165" s="229">
        <v>20000000</v>
      </c>
      <c r="Q165" s="263">
        <v>20000000</v>
      </c>
    </row>
    <row r="166" spans="1:17" s="272" customFormat="1" ht="51" x14ac:dyDescent="0.2">
      <c r="A166" s="43" t="s">
        <v>729</v>
      </c>
      <c r="B166" s="225" t="s">
        <v>900</v>
      </c>
      <c r="C166" s="54" t="s">
        <v>264</v>
      </c>
      <c r="D166" s="226" t="s">
        <v>265</v>
      </c>
      <c r="E166" s="227" t="s">
        <v>266</v>
      </c>
      <c r="F166" s="227" t="s">
        <v>266</v>
      </c>
      <c r="G166" s="227" t="s">
        <v>1097</v>
      </c>
      <c r="H166" s="215" t="s">
        <v>270</v>
      </c>
      <c r="I166" s="215" t="s">
        <v>1111</v>
      </c>
      <c r="J166" s="215" t="s">
        <v>112</v>
      </c>
      <c r="K166" s="46" t="s">
        <v>1896</v>
      </c>
      <c r="L166" s="228">
        <v>78111808</v>
      </c>
      <c r="M166" s="45" t="s">
        <v>871</v>
      </c>
      <c r="N166" s="215" t="s">
        <v>903</v>
      </c>
      <c r="O166" s="225">
        <v>1</v>
      </c>
      <c r="P166" s="229">
        <v>30000</v>
      </c>
      <c r="Q166" s="263">
        <v>30000</v>
      </c>
    </row>
    <row r="167" spans="1:17" s="272" customFormat="1" ht="25.5" x14ac:dyDescent="0.2">
      <c r="A167" s="43" t="s">
        <v>729</v>
      </c>
      <c r="B167" s="225" t="s">
        <v>900</v>
      </c>
      <c r="C167" s="54" t="s">
        <v>264</v>
      </c>
      <c r="D167" s="226" t="s">
        <v>265</v>
      </c>
      <c r="E167" s="227" t="s">
        <v>266</v>
      </c>
      <c r="F167" s="227" t="s">
        <v>266</v>
      </c>
      <c r="G167" s="227" t="s">
        <v>1097</v>
      </c>
      <c r="H167" s="215" t="s">
        <v>270</v>
      </c>
      <c r="I167" s="215" t="s">
        <v>1111</v>
      </c>
      <c r="J167" s="215" t="s">
        <v>118</v>
      </c>
      <c r="K167" s="46" t="s">
        <v>118</v>
      </c>
      <c r="L167" s="228">
        <v>80141607</v>
      </c>
      <c r="M167" s="45" t="s">
        <v>863</v>
      </c>
      <c r="N167" s="215" t="s">
        <v>903</v>
      </c>
      <c r="O167" s="225">
        <v>1</v>
      </c>
      <c r="P167" s="229">
        <v>150000</v>
      </c>
      <c r="Q167" s="263">
        <v>150000</v>
      </c>
    </row>
    <row r="168" spans="1:17" s="272" customFormat="1" ht="38.25" x14ac:dyDescent="0.2">
      <c r="A168" s="43" t="s">
        <v>729</v>
      </c>
      <c r="B168" s="225" t="s">
        <v>900</v>
      </c>
      <c r="C168" s="54" t="s">
        <v>264</v>
      </c>
      <c r="D168" s="226" t="s">
        <v>265</v>
      </c>
      <c r="E168" s="227" t="s">
        <v>266</v>
      </c>
      <c r="F168" s="227" t="s">
        <v>266</v>
      </c>
      <c r="G168" s="227" t="s">
        <v>1097</v>
      </c>
      <c r="H168" s="215" t="s">
        <v>270</v>
      </c>
      <c r="I168" s="215" t="s">
        <v>1111</v>
      </c>
      <c r="J168" s="215" t="s">
        <v>124</v>
      </c>
      <c r="K168" s="46" t="s">
        <v>1894</v>
      </c>
      <c r="L168" s="228">
        <v>86101710</v>
      </c>
      <c r="M168" s="45" t="s">
        <v>873</v>
      </c>
      <c r="N168" s="215" t="s">
        <v>903</v>
      </c>
      <c r="O168" s="225">
        <v>1</v>
      </c>
      <c r="P168" s="229">
        <v>90000</v>
      </c>
      <c r="Q168" s="263">
        <v>90000</v>
      </c>
    </row>
    <row r="169" spans="1:17" s="272" customFormat="1" ht="25.5" x14ac:dyDescent="0.2">
      <c r="A169" s="43" t="s">
        <v>729</v>
      </c>
      <c r="B169" s="225" t="s">
        <v>900</v>
      </c>
      <c r="C169" s="54" t="s">
        <v>264</v>
      </c>
      <c r="D169" s="226" t="s">
        <v>265</v>
      </c>
      <c r="E169" s="227" t="s">
        <v>266</v>
      </c>
      <c r="F169" s="227" t="s">
        <v>266</v>
      </c>
      <c r="G169" s="227" t="s">
        <v>1097</v>
      </c>
      <c r="H169" s="215" t="s">
        <v>270</v>
      </c>
      <c r="I169" s="215" t="s">
        <v>1111</v>
      </c>
      <c r="J169" s="215" t="s">
        <v>126</v>
      </c>
      <c r="K169" s="46" t="s">
        <v>1895</v>
      </c>
      <c r="L169" s="228">
        <v>90101802</v>
      </c>
      <c r="M169" s="45" t="s">
        <v>2000</v>
      </c>
      <c r="N169" s="215" t="s">
        <v>903</v>
      </c>
      <c r="O169" s="225">
        <v>1</v>
      </c>
      <c r="P169" s="229">
        <v>50000</v>
      </c>
      <c r="Q169" s="263">
        <v>50000</v>
      </c>
    </row>
    <row r="170" spans="1:17" s="272" customFormat="1" ht="25.5" x14ac:dyDescent="0.2">
      <c r="A170" s="43" t="s">
        <v>731</v>
      </c>
      <c r="B170" s="225" t="s">
        <v>900</v>
      </c>
      <c r="C170" s="54" t="s">
        <v>264</v>
      </c>
      <c r="D170" s="226" t="s">
        <v>265</v>
      </c>
      <c r="E170" s="227" t="s">
        <v>266</v>
      </c>
      <c r="F170" s="227" t="s">
        <v>266</v>
      </c>
      <c r="G170" s="227" t="s">
        <v>1097</v>
      </c>
      <c r="H170" s="215" t="s">
        <v>270</v>
      </c>
      <c r="I170" s="215" t="s">
        <v>1111</v>
      </c>
      <c r="J170" s="215" t="s">
        <v>119</v>
      </c>
      <c r="K170" s="46" t="s">
        <v>1871</v>
      </c>
      <c r="L170" s="228">
        <v>82121503</v>
      </c>
      <c r="M170" s="45" t="s">
        <v>869</v>
      </c>
      <c r="N170" s="215" t="s">
        <v>903</v>
      </c>
      <c r="O170" s="225">
        <v>18000</v>
      </c>
      <c r="P170" s="229">
        <v>2.5</v>
      </c>
      <c r="Q170" s="263">
        <v>45000</v>
      </c>
    </row>
    <row r="171" spans="1:17" s="272" customFormat="1" ht="38.25" x14ac:dyDescent="0.2">
      <c r="A171" s="43" t="s">
        <v>731</v>
      </c>
      <c r="B171" s="225" t="s">
        <v>900</v>
      </c>
      <c r="C171" s="54" t="s">
        <v>264</v>
      </c>
      <c r="D171" s="226" t="s">
        <v>265</v>
      </c>
      <c r="E171" s="227" t="s">
        <v>266</v>
      </c>
      <c r="F171" s="227" t="s">
        <v>266</v>
      </c>
      <c r="G171" s="227" t="s">
        <v>1097</v>
      </c>
      <c r="H171" s="215" t="s">
        <v>270</v>
      </c>
      <c r="I171" s="215" t="s">
        <v>1111</v>
      </c>
      <c r="J171" s="215" t="s">
        <v>119</v>
      </c>
      <c r="K171" s="46" t="s">
        <v>1872</v>
      </c>
      <c r="L171" s="228">
        <v>82121503</v>
      </c>
      <c r="M171" s="45" t="s">
        <v>869</v>
      </c>
      <c r="N171" s="215" t="s">
        <v>903</v>
      </c>
      <c r="O171" s="225">
        <v>111</v>
      </c>
      <c r="P171" s="229" t="s">
        <v>2002</v>
      </c>
      <c r="Q171" s="263">
        <v>5000</v>
      </c>
    </row>
    <row r="172" spans="1:17" s="272" customFormat="1" ht="25.5" x14ac:dyDescent="0.2">
      <c r="A172" s="43" t="s">
        <v>731</v>
      </c>
      <c r="B172" s="225" t="s">
        <v>900</v>
      </c>
      <c r="C172" s="54" t="s">
        <v>264</v>
      </c>
      <c r="D172" s="226" t="s">
        <v>265</v>
      </c>
      <c r="E172" s="227" t="s">
        <v>266</v>
      </c>
      <c r="F172" s="227" t="s">
        <v>266</v>
      </c>
      <c r="G172" s="227" t="s">
        <v>1097</v>
      </c>
      <c r="H172" s="215" t="s">
        <v>270</v>
      </c>
      <c r="I172" s="215" t="s">
        <v>1111</v>
      </c>
      <c r="J172" s="215" t="s">
        <v>126</v>
      </c>
      <c r="K172" s="46" t="s">
        <v>1873</v>
      </c>
      <c r="L172" s="228">
        <v>90101802</v>
      </c>
      <c r="M172" s="45" t="s">
        <v>2000</v>
      </c>
      <c r="N172" s="215" t="s">
        <v>903</v>
      </c>
      <c r="O172" s="225">
        <v>1</v>
      </c>
      <c r="P172" s="229">
        <v>50000</v>
      </c>
      <c r="Q172" s="263">
        <v>50000</v>
      </c>
    </row>
    <row r="173" spans="1:17" s="272" customFormat="1" ht="25.5" x14ac:dyDescent="0.2">
      <c r="A173" s="43" t="s">
        <v>731</v>
      </c>
      <c r="B173" s="225" t="s">
        <v>900</v>
      </c>
      <c r="C173" s="54" t="s">
        <v>264</v>
      </c>
      <c r="D173" s="226" t="s">
        <v>265</v>
      </c>
      <c r="E173" s="227" t="s">
        <v>266</v>
      </c>
      <c r="F173" s="227" t="s">
        <v>266</v>
      </c>
      <c r="G173" s="227" t="s">
        <v>1097</v>
      </c>
      <c r="H173" s="215" t="s">
        <v>270</v>
      </c>
      <c r="I173" s="215" t="s">
        <v>1111</v>
      </c>
      <c r="J173" s="215" t="s">
        <v>7</v>
      </c>
      <c r="K173" s="46" t="s">
        <v>1874</v>
      </c>
      <c r="L173" s="228">
        <v>14111507</v>
      </c>
      <c r="M173" s="45" t="s">
        <v>817</v>
      </c>
      <c r="N173" s="215" t="s">
        <v>903</v>
      </c>
      <c r="O173" s="225">
        <v>300</v>
      </c>
      <c r="P173" s="229">
        <v>20</v>
      </c>
      <c r="Q173" s="263">
        <v>6000</v>
      </c>
    </row>
    <row r="174" spans="1:17" s="272" customFormat="1" ht="25.5" x14ac:dyDescent="0.2">
      <c r="A174" s="43" t="s">
        <v>731</v>
      </c>
      <c r="B174" s="225" t="s">
        <v>900</v>
      </c>
      <c r="C174" s="54" t="s">
        <v>264</v>
      </c>
      <c r="D174" s="226" t="s">
        <v>265</v>
      </c>
      <c r="E174" s="227" t="s">
        <v>266</v>
      </c>
      <c r="F174" s="227" t="s">
        <v>266</v>
      </c>
      <c r="G174" s="227" t="s">
        <v>1097</v>
      </c>
      <c r="H174" s="215" t="s">
        <v>270</v>
      </c>
      <c r="I174" s="215" t="s">
        <v>1111</v>
      </c>
      <c r="J174" s="215" t="s">
        <v>10</v>
      </c>
      <c r="K174" s="46" t="s">
        <v>1875</v>
      </c>
      <c r="L174" s="228">
        <v>14111519</v>
      </c>
      <c r="M174" s="45" t="s">
        <v>821</v>
      </c>
      <c r="N174" s="215" t="s">
        <v>903</v>
      </c>
      <c r="O174" s="225">
        <v>300</v>
      </c>
      <c r="P174" s="229">
        <v>30</v>
      </c>
      <c r="Q174" s="263">
        <v>9000</v>
      </c>
    </row>
    <row r="175" spans="1:17" s="272" customFormat="1" ht="25.5" x14ac:dyDescent="0.2">
      <c r="A175" s="43" t="s">
        <v>731</v>
      </c>
      <c r="B175" s="225" t="s">
        <v>900</v>
      </c>
      <c r="C175" s="54" t="s">
        <v>264</v>
      </c>
      <c r="D175" s="226" t="s">
        <v>265</v>
      </c>
      <c r="E175" s="227" t="s">
        <v>266</v>
      </c>
      <c r="F175" s="227" t="s">
        <v>266</v>
      </c>
      <c r="G175" s="227" t="s">
        <v>1097</v>
      </c>
      <c r="H175" s="215" t="s">
        <v>270</v>
      </c>
      <c r="I175" s="215" t="s">
        <v>1111</v>
      </c>
      <c r="J175" s="215" t="s">
        <v>10</v>
      </c>
      <c r="K175" s="46" t="s">
        <v>1876</v>
      </c>
      <c r="L175" s="228">
        <v>14111519</v>
      </c>
      <c r="M175" s="45" t="s">
        <v>821</v>
      </c>
      <c r="N175" s="215" t="s">
        <v>903</v>
      </c>
      <c r="O175" s="225">
        <v>300</v>
      </c>
      <c r="P175" s="229">
        <v>30</v>
      </c>
      <c r="Q175" s="263">
        <v>9000</v>
      </c>
    </row>
    <row r="176" spans="1:17" s="272" customFormat="1" ht="25.5" x14ac:dyDescent="0.2">
      <c r="A176" s="43" t="s">
        <v>731</v>
      </c>
      <c r="B176" s="225" t="s">
        <v>900</v>
      </c>
      <c r="C176" s="54" t="s">
        <v>264</v>
      </c>
      <c r="D176" s="226" t="s">
        <v>265</v>
      </c>
      <c r="E176" s="227" t="s">
        <v>266</v>
      </c>
      <c r="F176" s="227" t="s">
        <v>266</v>
      </c>
      <c r="G176" s="227" t="s">
        <v>1097</v>
      </c>
      <c r="H176" s="215" t="s">
        <v>270</v>
      </c>
      <c r="I176" s="215" t="s">
        <v>1111</v>
      </c>
      <c r="J176" s="215" t="s">
        <v>13</v>
      </c>
      <c r="K176" s="46" t="s">
        <v>13</v>
      </c>
      <c r="L176" s="228">
        <v>14111610</v>
      </c>
      <c r="M176" s="45" t="s">
        <v>821</v>
      </c>
      <c r="N176" s="215" t="s">
        <v>905</v>
      </c>
      <c r="O176" s="225">
        <v>9</v>
      </c>
      <c r="P176" s="229">
        <v>600</v>
      </c>
      <c r="Q176" s="263">
        <v>5400</v>
      </c>
    </row>
    <row r="177" spans="1:17" s="272" customFormat="1" ht="25.5" x14ac:dyDescent="0.2">
      <c r="A177" s="43" t="s">
        <v>731</v>
      </c>
      <c r="B177" s="225" t="s">
        <v>900</v>
      </c>
      <c r="C177" s="54" t="s">
        <v>264</v>
      </c>
      <c r="D177" s="226" t="s">
        <v>265</v>
      </c>
      <c r="E177" s="227" t="s">
        <v>266</v>
      </c>
      <c r="F177" s="227" t="s">
        <v>266</v>
      </c>
      <c r="G177" s="227" t="s">
        <v>1097</v>
      </c>
      <c r="H177" s="215" t="s">
        <v>270</v>
      </c>
      <c r="I177" s="215" t="s">
        <v>1111</v>
      </c>
      <c r="J177" s="215" t="s">
        <v>10</v>
      </c>
      <c r="K177" s="46" t="s">
        <v>1877</v>
      </c>
      <c r="L177" s="228">
        <v>14111519</v>
      </c>
      <c r="M177" s="45" t="s">
        <v>821</v>
      </c>
      <c r="N177" s="215" t="s">
        <v>16</v>
      </c>
      <c r="O177" s="225">
        <v>9</v>
      </c>
      <c r="P177" s="229">
        <v>500</v>
      </c>
      <c r="Q177" s="263">
        <v>4500</v>
      </c>
    </row>
    <row r="178" spans="1:17" s="272" customFormat="1" ht="25.5" x14ac:dyDescent="0.2">
      <c r="A178" s="43" t="s">
        <v>731</v>
      </c>
      <c r="B178" s="225" t="s">
        <v>900</v>
      </c>
      <c r="C178" s="54" t="s">
        <v>264</v>
      </c>
      <c r="D178" s="226" t="s">
        <v>265</v>
      </c>
      <c r="E178" s="227" t="s">
        <v>266</v>
      </c>
      <c r="F178" s="227" t="s">
        <v>266</v>
      </c>
      <c r="G178" s="227" t="s">
        <v>1097</v>
      </c>
      <c r="H178" s="215" t="s">
        <v>270</v>
      </c>
      <c r="I178" s="215" t="s">
        <v>1111</v>
      </c>
      <c r="J178" s="215" t="s">
        <v>10</v>
      </c>
      <c r="K178" s="46" t="s">
        <v>1878</v>
      </c>
      <c r="L178" s="228">
        <v>14111519</v>
      </c>
      <c r="M178" s="45" t="s">
        <v>821</v>
      </c>
      <c r="N178" s="215" t="s">
        <v>16</v>
      </c>
      <c r="O178" s="225">
        <v>6</v>
      </c>
      <c r="P178" s="229">
        <v>500</v>
      </c>
      <c r="Q178" s="263">
        <v>3000</v>
      </c>
    </row>
    <row r="179" spans="1:17" s="272" customFormat="1" ht="25.5" x14ac:dyDescent="0.2">
      <c r="A179" s="43" t="s">
        <v>731</v>
      </c>
      <c r="B179" s="225" t="s">
        <v>900</v>
      </c>
      <c r="C179" s="54" t="s">
        <v>264</v>
      </c>
      <c r="D179" s="226" t="s">
        <v>265</v>
      </c>
      <c r="E179" s="227" t="s">
        <v>266</v>
      </c>
      <c r="F179" s="227" t="s">
        <v>266</v>
      </c>
      <c r="G179" s="227" t="s">
        <v>1097</v>
      </c>
      <c r="H179" s="215" t="s">
        <v>270</v>
      </c>
      <c r="I179" s="215" t="s">
        <v>1111</v>
      </c>
      <c r="J179" s="215" t="s">
        <v>46</v>
      </c>
      <c r="K179" s="46" t="s">
        <v>1879</v>
      </c>
      <c r="L179" s="228">
        <v>44122104</v>
      </c>
      <c r="M179" s="45" t="s">
        <v>821</v>
      </c>
      <c r="N179" s="215" t="s">
        <v>16</v>
      </c>
      <c r="O179" s="225">
        <v>9</v>
      </c>
      <c r="P179" s="229">
        <v>300</v>
      </c>
      <c r="Q179" s="263">
        <v>2700</v>
      </c>
    </row>
    <row r="180" spans="1:17" s="272" customFormat="1" ht="25.5" x14ac:dyDescent="0.2">
      <c r="A180" s="43" t="s">
        <v>731</v>
      </c>
      <c r="B180" s="225" t="s">
        <v>900</v>
      </c>
      <c r="C180" s="54" t="s">
        <v>264</v>
      </c>
      <c r="D180" s="226" t="s">
        <v>265</v>
      </c>
      <c r="E180" s="227" t="s">
        <v>266</v>
      </c>
      <c r="F180" s="227" t="s">
        <v>266</v>
      </c>
      <c r="G180" s="227" t="s">
        <v>1097</v>
      </c>
      <c r="H180" s="215" t="s">
        <v>270</v>
      </c>
      <c r="I180" s="215" t="s">
        <v>1111</v>
      </c>
      <c r="J180" s="215" t="s">
        <v>38</v>
      </c>
      <c r="K180" s="46" t="s">
        <v>1880</v>
      </c>
      <c r="L180" s="228">
        <v>44121706</v>
      </c>
      <c r="M180" s="45" t="s">
        <v>821</v>
      </c>
      <c r="N180" s="215" t="s">
        <v>903</v>
      </c>
      <c r="O180" s="225">
        <v>600</v>
      </c>
      <c r="P180" s="229">
        <v>7</v>
      </c>
      <c r="Q180" s="263">
        <v>4200</v>
      </c>
    </row>
    <row r="181" spans="1:17" s="272" customFormat="1" ht="25.5" x14ac:dyDescent="0.2">
      <c r="A181" s="43" t="s">
        <v>731</v>
      </c>
      <c r="B181" s="225" t="s">
        <v>900</v>
      </c>
      <c r="C181" s="54" t="s">
        <v>264</v>
      </c>
      <c r="D181" s="226" t="s">
        <v>265</v>
      </c>
      <c r="E181" s="227" t="s">
        <v>266</v>
      </c>
      <c r="F181" s="227" t="s">
        <v>266</v>
      </c>
      <c r="G181" s="227" t="s">
        <v>1097</v>
      </c>
      <c r="H181" s="215" t="s">
        <v>270</v>
      </c>
      <c r="I181" s="215" t="s">
        <v>1111</v>
      </c>
      <c r="J181" s="215" t="s">
        <v>37</v>
      </c>
      <c r="K181" s="46" t="s">
        <v>1391</v>
      </c>
      <c r="L181" s="228">
        <v>44121701</v>
      </c>
      <c r="M181" s="45" t="s">
        <v>821</v>
      </c>
      <c r="N181" s="215" t="s">
        <v>903</v>
      </c>
      <c r="O181" s="225">
        <v>600</v>
      </c>
      <c r="P181" s="229">
        <v>10</v>
      </c>
      <c r="Q181" s="263">
        <v>6000</v>
      </c>
    </row>
    <row r="182" spans="1:17" s="272" customFormat="1" ht="25.5" x14ac:dyDescent="0.2">
      <c r="A182" s="43" t="s">
        <v>731</v>
      </c>
      <c r="B182" s="225" t="s">
        <v>900</v>
      </c>
      <c r="C182" s="54" t="s">
        <v>264</v>
      </c>
      <c r="D182" s="226" t="s">
        <v>265</v>
      </c>
      <c r="E182" s="227" t="s">
        <v>266</v>
      </c>
      <c r="F182" s="227" t="s">
        <v>266</v>
      </c>
      <c r="G182" s="227" t="s">
        <v>1097</v>
      </c>
      <c r="H182" s="215" t="s">
        <v>270</v>
      </c>
      <c r="I182" s="215" t="s">
        <v>1111</v>
      </c>
      <c r="J182" s="215" t="s">
        <v>40</v>
      </c>
      <c r="K182" s="46" t="s">
        <v>1881</v>
      </c>
      <c r="L182" s="228">
        <v>44121708</v>
      </c>
      <c r="M182" s="45" t="s">
        <v>821</v>
      </c>
      <c r="N182" s="215" t="s">
        <v>903</v>
      </c>
      <c r="O182" s="225">
        <v>600</v>
      </c>
      <c r="P182" s="229">
        <v>72</v>
      </c>
      <c r="Q182" s="263">
        <v>43200</v>
      </c>
    </row>
    <row r="183" spans="1:17" s="272" customFormat="1" ht="25.5" x14ac:dyDescent="0.2">
      <c r="A183" s="43" t="s">
        <v>731</v>
      </c>
      <c r="B183" s="225" t="s">
        <v>900</v>
      </c>
      <c r="C183" s="54" t="s">
        <v>264</v>
      </c>
      <c r="D183" s="226" t="s">
        <v>265</v>
      </c>
      <c r="E183" s="227" t="s">
        <v>266</v>
      </c>
      <c r="F183" s="227" t="s">
        <v>266</v>
      </c>
      <c r="G183" s="227" t="s">
        <v>1097</v>
      </c>
      <c r="H183" s="215" t="s">
        <v>270</v>
      </c>
      <c r="I183" s="215" t="s">
        <v>1111</v>
      </c>
      <c r="J183" s="215" t="s">
        <v>40</v>
      </c>
      <c r="K183" s="46" t="s">
        <v>1882</v>
      </c>
      <c r="L183" s="228">
        <v>44121708</v>
      </c>
      <c r="M183" s="45" t="s">
        <v>821</v>
      </c>
      <c r="N183" s="215" t="s">
        <v>903</v>
      </c>
      <c r="O183" s="225">
        <v>300</v>
      </c>
      <c r="P183" s="229">
        <v>72</v>
      </c>
      <c r="Q183" s="263">
        <v>21600</v>
      </c>
    </row>
    <row r="184" spans="1:17" s="272" customFormat="1" ht="25.5" x14ac:dyDescent="0.2">
      <c r="A184" s="43" t="s">
        <v>731</v>
      </c>
      <c r="B184" s="225" t="s">
        <v>900</v>
      </c>
      <c r="C184" s="54" t="s">
        <v>264</v>
      </c>
      <c r="D184" s="226" t="s">
        <v>265</v>
      </c>
      <c r="E184" s="227" t="s">
        <v>266</v>
      </c>
      <c r="F184" s="227" t="s">
        <v>266</v>
      </c>
      <c r="G184" s="227" t="s">
        <v>1097</v>
      </c>
      <c r="H184" s="215" t="s">
        <v>270</v>
      </c>
      <c r="I184" s="215" t="s">
        <v>1111</v>
      </c>
      <c r="J184" s="215" t="s">
        <v>7</v>
      </c>
      <c r="K184" s="46" t="s">
        <v>1883</v>
      </c>
      <c r="L184" s="228">
        <v>14111507</v>
      </c>
      <c r="M184" s="45" t="s">
        <v>817</v>
      </c>
      <c r="N184" s="215" t="s">
        <v>903</v>
      </c>
      <c r="O184" s="225">
        <v>300</v>
      </c>
      <c r="P184" s="229">
        <v>260</v>
      </c>
      <c r="Q184" s="263">
        <v>78000</v>
      </c>
    </row>
    <row r="185" spans="1:17" s="272" customFormat="1" ht="25.5" x14ac:dyDescent="0.2">
      <c r="A185" s="43" t="s">
        <v>731</v>
      </c>
      <c r="B185" s="225" t="s">
        <v>900</v>
      </c>
      <c r="C185" s="54" t="s">
        <v>264</v>
      </c>
      <c r="D185" s="226" t="s">
        <v>265</v>
      </c>
      <c r="E185" s="227" t="s">
        <v>266</v>
      </c>
      <c r="F185" s="227" t="s">
        <v>266</v>
      </c>
      <c r="G185" s="227" t="s">
        <v>1097</v>
      </c>
      <c r="H185" s="215" t="s">
        <v>270</v>
      </c>
      <c r="I185" s="215" t="s">
        <v>1111</v>
      </c>
      <c r="J185" s="215" t="s">
        <v>7</v>
      </c>
      <c r="K185" s="46" t="s">
        <v>1884</v>
      </c>
      <c r="L185" s="228">
        <v>14111507</v>
      </c>
      <c r="M185" s="45" t="s">
        <v>817</v>
      </c>
      <c r="N185" s="215" t="s">
        <v>903</v>
      </c>
      <c r="O185" s="225">
        <v>120</v>
      </c>
      <c r="P185" s="229">
        <v>3000</v>
      </c>
      <c r="Q185" s="263">
        <v>360000</v>
      </c>
    </row>
    <row r="186" spans="1:17" s="272" customFormat="1" ht="25.5" x14ac:dyDescent="0.2">
      <c r="A186" s="43" t="s">
        <v>731</v>
      </c>
      <c r="B186" s="225" t="s">
        <v>900</v>
      </c>
      <c r="C186" s="54" t="s">
        <v>264</v>
      </c>
      <c r="D186" s="226" t="s">
        <v>265</v>
      </c>
      <c r="E186" s="227" t="s">
        <v>266</v>
      </c>
      <c r="F186" s="227" t="s">
        <v>266</v>
      </c>
      <c r="G186" s="227" t="s">
        <v>1097</v>
      </c>
      <c r="H186" s="215" t="s">
        <v>270</v>
      </c>
      <c r="I186" s="215" t="s">
        <v>1111</v>
      </c>
      <c r="J186" s="215" t="s">
        <v>7</v>
      </c>
      <c r="K186" s="46" t="s">
        <v>1885</v>
      </c>
      <c r="L186" s="228">
        <v>14111507</v>
      </c>
      <c r="M186" s="45" t="s">
        <v>817</v>
      </c>
      <c r="N186" s="215" t="s">
        <v>903</v>
      </c>
      <c r="O186" s="225">
        <v>30</v>
      </c>
      <c r="P186" s="229">
        <v>300</v>
      </c>
      <c r="Q186" s="263">
        <v>9000</v>
      </c>
    </row>
    <row r="187" spans="1:17" s="272" customFormat="1" ht="25.5" x14ac:dyDescent="0.2">
      <c r="A187" s="43" t="s">
        <v>731</v>
      </c>
      <c r="B187" s="225" t="s">
        <v>900</v>
      </c>
      <c r="C187" s="54" t="s">
        <v>264</v>
      </c>
      <c r="D187" s="226" t="s">
        <v>265</v>
      </c>
      <c r="E187" s="227" t="s">
        <v>266</v>
      </c>
      <c r="F187" s="227" t="s">
        <v>266</v>
      </c>
      <c r="G187" s="227" t="s">
        <v>1097</v>
      </c>
      <c r="H187" s="215" t="s">
        <v>270</v>
      </c>
      <c r="I187" s="215" t="s">
        <v>1111</v>
      </c>
      <c r="J187" s="215" t="s">
        <v>7</v>
      </c>
      <c r="K187" s="46" t="s">
        <v>1886</v>
      </c>
      <c r="L187" s="228">
        <v>14111507</v>
      </c>
      <c r="M187" s="45" t="s">
        <v>817</v>
      </c>
      <c r="N187" s="215" t="s">
        <v>905</v>
      </c>
      <c r="O187" s="225">
        <v>90</v>
      </c>
      <c r="P187" s="229">
        <v>300</v>
      </c>
      <c r="Q187" s="263">
        <v>27000</v>
      </c>
    </row>
    <row r="188" spans="1:17" s="272" customFormat="1" ht="38.25" x14ac:dyDescent="0.2">
      <c r="A188" s="43" t="s">
        <v>731</v>
      </c>
      <c r="B188" s="225" t="s">
        <v>900</v>
      </c>
      <c r="C188" s="54" t="s">
        <v>264</v>
      </c>
      <c r="D188" s="226" t="s">
        <v>265</v>
      </c>
      <c r="E188" s="227" t="s">
        <v>266</v>
      </c>
      <c r="F188" s="227" t="s">
        <v>266</v>
      </c>
      <c r="G188" s="227" t="s">
        <v>1097</v>
      </c>
      <c r="H188" s="215" t="s">
        <v>270</v>
      </c>
      <c r="I188" s="215" t="s">
        <v>1111</v>
      </c>
      <c r="J188" s="215" t="s">
        <v>12</v>
      </c>
      <c r="K188" s="46" t="s">
        <v>1887</v>
      </c>
      <c r="L188" s="228">
        <v>14111531</v>
      </c>
      <c r="M188" s="45" t="s">
        <v>821</v>
      </c>
      <c r="N188" s="215" t="s">
        <v>903</v>
      </c>
      <c r="O188" s="225">
        <v>72</v>
      </c>
      <c r="P188" s="229">
        <v>60</v>
      </c>
      <c r="Q188" s="263">
        <v>4320</v>
      </c>
    </row>
    <row r="189" spans="1:17" s="272" customFormat="1" ht="25.5" x14ac:dyDescent="0.2">
      <c r="A189" s="43" t="s">
        <v>731</v>
      </c>
      <c r="B189" s="225" t="s">
        <v>900</v>
      </c>
      <c r="C189" s="54" t="s">
        <v>264</v>
      </c>
      <c r="D189" s="226" t="s">
        <v>265</v>
      </c>
      <c r="E189" s="227" t="s">
        <v>266</v>
      </c>
      <c r="F189" s="227" t="s">
        <v>266</v>
      </c>
      <c r="G189" s="227" t="s">
        <v>1097</v>
      </c>
      <c r="H189" s="215" t="s">
        <v>270</v>
      </c>
      <c r="I189" s="215" t="s">
        <v>1111</v>
      </c>
      <c r="J189" s="215" t="s">
        <v>43</v>
      </c>
      <c r="K189" s="46" t="s">
        <v>1888</v>
      </c>
      <c r="L189" s="228">
        <v>44121802</v>
      </c>
      <c r="M189" s="45" t="s">
        <v>821</v>
      </c>
      <c r="N189" s="215" t="s">
        <v>903</v>
      </c>
      <c r="O189" s="225">
        <v>30</v>
      </c>
      <c r="P189" s="229">
        <v>60</v>
      </c>
      <c r="Q189" s="263">
        <v>1800</v>
      </c>
    </row>
    <row r="190" spans="1:17" s="272" customFormat="1" ht="25.5" x14ac:dyDescent="0.2">
      <c r="A190" s="43" t="s">
        <v>731</v>
      </c>
      <c r="B190" s="225" t="s">
        <v>900</v>
      </c>
      <c r="C190" s="54" t="s">
        <v>264</v>
      </c>
      <c r="D190" s="226" t="s">
        <v>265</v>
      </c>
      <c r="E190" s="227" t="s">
        <v>266</v>
      </c>
      <c r="F190" s="227" t="s">
        <v>266</v>
      </c>
      <c r="G190" s="227" t="s">
        <v>1097</v>
      </c>
      <c r="H190" s="215" t="s">
        <v>270</v>
      </c>
      <c r="I190" s="215" t="s">
        <v>1111</v>
      </c>
      <c r="J190" s="215" t="s">
        <v>44</v>
      </c>
      <c r="K190" s="46" t="s">
        <v>1889</v>
      </c>
      <c r="L190" s="228">
        <v>44121804</v>
      </c>
      <c r="M190" s="45" t="s">
        <v>821</v>
      </c>
      <c r="N190" s="215" t="s">
        <v>16</v>
      </c>
      <c r="O190" s="225">
        <v>12</v>
      </c>
      <c r="P190" s="229">
        <v>300</v>
      </c>
      <c r="Q190" s="263">
        <v>3600</v>
      </c>
    </row>
    <row r="191" spans="1:17" s="272" customFormat="1" ht="38.25" x14ac:dyDescent="0.2">
      <c r="A191" s="43" t="s">
        <v>894</v>
      </c>
      <c r="B191" s="225" t="s">
        <v>900</v>
      </c>
      <c r="C191" s="54" t="s">
        <v>264</v>
      </c>
      <c r="D191" s="226" t="s">
        <v>265</v>
      </c>
      <c r="E191" s="227" t="s">
        <v>266</v>
      </c>
      <c r="F191" s="227" t="s">
        <v>266</v>
      </c>
      <c r="G191" s="227" t="s">
        <v>1097</v>
      </c>
      <c r="H191" s="215" t="s">
        <v>270</v>
      </c>
      <c r="I191" s="215" t="s">
        <v>1111</v>
      </c>
      <c r="J191" s="215" t="s">
        <v>119</v>
      </c>
      <c r="K191" s="46" t="s">
        <v>1525</v>
      </c>
      <c r="L191" s="228">
        <v>49101707</v>
      </c>
      <c r="M191" s="45" t="s">
        <v>869</v>
      </c>
      <c r="N191" s="215" t="s">
        <v>903</v>
      </c>
      <c r="O191" s="225">
        <v>800</v>
      </c>
      <c r="P191" s="229">
        <v>250</v>
      </c>
      <c r="Q191" s="263">
        <v>200000</v>
      </c>
    </row>
    <row r="192" spans="1:17" s="272" customFormat="1" ht="38.25" x14ac:dyDescent="0.2">
      <c r="A192" s="43" t="s">
        <v>894</v>
      </c>
      <c r="B192" s="225" t="s">
        <v>900</v>
      </c>
      <c r="C192" s="54" t="s">
        <v>264</v>
      </c>
      <c r="D192" s="226" t="s">
        <v>265</v>
      </c>
      <c r="E192" s="227" t="s">
        <v>266</v>
      </c>
      <c r="F192" s="227" t="s">
        <v>266</v>
      </c>
      <c r="G192" s="227" t="s">
        <v>1097</v>
      </c>
      <c r="H192" s="215" t="s">
        <v>270</v>
      </c>
      <c r="I192" s="215" t="s">
        <v>1111</v>
      </c>
      <c r="J192" s="215" t="s">
        <v>118</v>
      </c>
      <c r="K192" s="46" t="s">
        <v>1524</v>
      </c>
      <c r="L192" s="228">
        <v>80141607</v>
      </c>
      <c r="M192" s="45" t="s">
        <v>863</v>
      </c>
      <c r="N192" s="215" t="s">
        <v>903</v>
      </c>
      <c r="O192" s="225">
        <v>1</v>
      </c>
      <c r="P192" s="229">
        <v>650000</v>
      </c>
      <c r="Q192" s="263">
        <v>650000</v>
      </c>
    </row>
    <row r="193" spans="1:17" s="272" customFormat="1" ht="25.5" x14ac:dyDescent="0.2">
      <c r="A193" s="43" t="s">
        <v>894</v>
      </c>
      <c r="B193" s="225" t="s">
        <v>900</v>
      </c>
      <c r="C193" s="54" t="s">
        <v>264</v>
      </c>
      <c r="D193" s="226" t="s">
        <v>265</v>
      </c>
      <c r="E193" s="227" t="s">
        <v>266</v>
      </c>
      <c r="F193" s="227" t="s">
        <v>266</v>
      </c>
      <c r="G193" s="227" t="s">
        <v>1097</v>
      </c>
      <c r="H193" s="215" t="s">
        <v>270</v>
      </c>
      <c r="I193" s="215" t="s">
        <v>1111</v>
      </c>
      <c r="J193" s="215" t="s">
        <v>45</v>
      </c>
      <c r="K193" s="46" t="s">
        <v>1522</v>
      </c>
      <c r="L193" s="228">
        <v>44122003</v>
      </c>
      <c r="M193" s="45" t="s">
        <v>821</v>
      </c>
      <c r="N193" s="215" t="s">
        <v>903</v>
      </c>
      <c r="O193" s="225">
        <v>862</v>
      </c>
      <c r="P193" s="229">
        <v>250</v>
      </c>
      <c r="Q193" s="263">
        <v>215500</v>
      </c>
    </row>
    <row r="194" spans="1:17" s="272" customFormat="1" ht="25.5" x14ac:dyDescent="0.2">
      <c r="A194" s="43" t="s">
        <v>894</v>
      </c>
      <c r="B194" s="225" t="s">
        <v>900</v>
      </c>
      <c r="C194" s="54" t="s">
        <v>264</v>
      </c>
      <c r="D194" s="226" t="s">
        <v>265</v>
      </c>
      <c r="E194" s="227" t="s">
        <v>266</v>
      </c>
      <c r="F194" s="227" t="s">
        <v>266</v>
      </c>
      <c r="G194" s="227" t="s">
        <v>1097</v>
      </c>
      <c r="H194" s="215" t="s">
        <v>270</v>
      </c>
      <c r="I194" s="215" t="s">
        <v>1111</v>
      </c>
      <c r="J194" s="215" t="s">
        <v>7</v>
      </c>
      <c r="K194" s="46" t="s">
        <v>1523</v>
      </c>
      <c r="L194" s="228">
        <v>14111507</v>
      </c>
      <c r="M194" s="45" t="s">
        <v>817</v>
      </c>
      <c r="N194" s="215" t="s">
        <v>903</v>
      </c>
      <c r="O194" s="225">
        <v>20</v>
      </c>
      <c r="P194" s="229">
        <v>250</v>
      </c>
      <c r="Q194" s="263">
        <v>5000</v>
      </c>
    </row>
    <row r="195" spans="1:17" s="272" customFormat="1" ht="25.5" x14ac:dyDescent="0.2">
      <c r="A195" s="43" t="s">
        <v>894</v>
      </c>
      <c r="B195" s="225" t="s">
        <v>900</v>
      </c>
      <c r="C195" s="54" t="s">
        <v>264</v>
      </c>
      <c r="D195" s="226" t="s">
        <v>265</v>
      </c>
      <c r="E195" s="227" t="s">
        <v>266</v>
      </c>
      <c r="F195" s="227" t="s">
        <v>266</v>
      </c>
      <c r="G195" s="227" t="s">
        <v>1097</v>
      </c>
      <c r="H195" s="215" t="s">
        <v>270</v>
      </c>
      <c r="I195" s="215" t="s">
        <v>1111</v>
      </c>
      <c r="J195" s="215" t="s">
        <v>40</v>
      </c>
      <c r="K195" s="46" t="s">
        <v>1518</v>
      </c>
      <c r="L195" s="228">
        <v>44121708</v>
      </c>
      <c r="M195" s="45" t="s">
        <v>821</v>
      </c>
      <c r="N195" s="215" t="s">
        <v>16</v>
      </c>
      <c r="O195" s="225">
        <v>40</v>
      </c>
      <c r="P195" s="229">
        <v>250</v>
      </c>
      <c r="Q195" s="263">
        <v>10000</v>
      </c>
    </row>
    <row r="196" spans="1:17" s="272" customFormat="1" ht="38.25" x14ac:dyDescent="0.2">
      <c r="A196" s="43" t="s">
        <v>894</v>
      </c>
      <c r="B196" s="225" t="s">
        <v>900</v>
      </c>
      <c r="C196" s="54" t="s">
        <v>264</v>
      </c>
      <c r="D196" s="226" t="s">
        <v>265</v>
      </c>
      <c r="E196" s="214" t="s">
        <v>266</v>
      </c>
      <c r="F196" s="227" t="s">
        <v>266</v>
      </c>
      <c r="G196" s="227" t="s">
        <v>1097</v>
      </c>
      <c r="H196" s="215" t="s">
        <v>270</v>
      </c>
      <c r="I196" s="215" t="s">
        <v>1111</v>
      </c>
      <c r="J196" s="215" t="s">
        <v>93</v>
      </c>
      <c r="K196" s="46" t="s">
        <v>1526</v>
      </c>
      <c r="L196" s="228">
        <v>60101728</v>
      </c>
      <c r="M196" s="45" t="s">
        <v>805</v>
      </c>
      <c r="N196" s="215" t="s">
        <v>903</v>
      </c>
      <c r="O196" s="225">
        <v>800</v>
      </c>
      <c r="P196" s="229">
        <v>250</v>
      </c>
      <c r="Q196" s="263">
        <v>200000</v>
      </c>
    </row>
    <row r="197" spans="1:17" s="272" customFormat="1" ht="25.5" x14ac:dyDescent="0.2">
      <c r="A197" s="43" t="s">
        <v>894</v>
      </c>
      <c r="B197" s="225" t="s">
        <v>900</v>
      </c>
      <c r="C197" s="54" t="s">
        <v>264</v>
      </c>
      <c r="D197" s="226" t="s">
        <v>265</v>
      </c>
      <c r="E197" s="227" t="s">
        <v>266</v>
      </c>
      <c r="F197" s="227" t="s">
        <v>266</v>
      </c>
      <c r="G197" s="227" t="s">
        <v>1097</v>
      </c>
      <c r="H197" s="215" t="s">
        <v>269</v>
      </c>
      <c r="I197" s="215" t="s">
        <v>1111</v>
      </c>
      <c r="J197" s="215" t="s">
        <v>9</v>
      </c>
      <c r="K197" s="46" t="s">
        <v>1517</v>
      </c>
      <c r="L197" s="228">
        <v>14111514</v>
      </c>
      <c r="M197" s="45" t="s">
        <v>821</v>
      </c>
      <c r="N197" s="215" t="s">
        <v>903</v>
      </c>
      <c r="O197" s="225">
        <v>862</v>
      </c>
      <c r="P197" s="229">
        <v>250</v>
      </c>
      <c r="Q197" s="263">
        <v>215500</v>
      </c>
    </row>
    <row r="198" spans="1:17" s="272" customFormat="1" ht="25.5" x14ac:dyDescent="0.2">
      <c r="A198" s="43" t="s">
        <v>894</v>
      </c>
      <c r="B198" s="225" t="s">
        <v>900</v>
      </c>
      <c r="C198" s="54" t="s">
        <v>264</v>
      </c>
      <c r="D198" s="226" t="s">
        <v>265</v>
      </c>
      <c r="E198" s="227" t="s">
        <v>266</v>
      </c>
      <c r="F198" s="227" t="s">
        <v>266</v>
      </c>
      <c r="G198" s="227" t="s">
        <v>1097</v>
      </c>
      <c r="H198" s="215" t="s">
        <v>1026</v>
      </c>
      <c r="I198" s="215" t="s">
        <v>1111</v>
      </c>
      <c r="J198" s="215" t="s">
        <v>37</v>
      </c>
      <c r="K198" s="46" t="s">
        <v>1527</v>
      </c>
      <c r="L198" s="228">
        <v>44121701</v>
      </c>
      <c r="M198" s="45" t="s">
        <v>821</v>
      </c>
      <c r="N198" s="215" t="s">
        <v>16</v>
      </c>
      <c r="O198" s="225">
        <v>72</v>
      </c>
      <c r="P198" s="229">
        <v>300</v>
      </c>
      <c r="Q198" s="263">
        <v>21600</v>
      </c>
    </row>
    <row r="199" spans="1:17" s="272" customFormat="1" ht="38.25" x14ac:dyDescent="0.2">
      <c r="A199" s="43" t="s">
        <v>894</v>
      </c>
      <c r="B199" s="225" t="s">
        <v>900</v>
      </c>
      <c r="C199" s="54" t="s">
        <v>264</v>
      </c>
      <c r="D199" s="226" t="s">
        <v>265</v>
      </c>
      <c r="E199" s="227" t="s">
        <v>275</v>
      </c>
      <c r="F199" s="227" t="s">
        <v>1752</v>
      </c>
      <c r="G199" s="227" t="s">
        <v>1097</v>
      </c>
      <c r="H199" s="215" t="s">
        <v>278</v>
      </c>
      <c r="I199" s="215" t="s">
        <v>1111</v>
      </c>
      <c r="J199" s="215" t="s">
        <v>2003</v>
      </c>
      <c r="K199" s="46" t="s">
        <v>92</v>
      </c>
      <c r="L199" s="228">
        <v>60101703</v>
      </c>
      <c r="M199" s="45" t="s">
        <v>833</v>
      </c>
      <c r="N199" s="215" t="s">
        <v>903</v>
      </c>
      <c r="O199" s="225">
        <v>160</v>
      </c>
      <c r="P199" s="229">
        <v>6500</v>
      </c>
      <c r="Q199" s="263">
        <v>1040000</v>
      </c>
    </row>
    <row r="200" spans="1:17" s="272" customFormat="1" ht="38.25" x14ac:dyDescent="0.2">
      <c r="A200" s="43" t="s">
        <v>894</v>
      </c>
      <c r="B200" s="225" t="s">
        <v>900</v>
      </c>
      <c r="C200" s="54" t="s">
        <v>264</v>
      </c>
      <c r="D200" s="226" t="s">
        <v>265</v>
      </c>
      <c r="E200" s="227" t="s">
        <v>275</v>
      </c>
      <c r="F200" s="227" t="s">
        <v>1752</v>
      </c>
      <c r="G200" s="227" t="s">
        <v>1097</v>
      </c>
      <c r="H200" s="215" t="s">
        <v>278</v>
      </c>
      <c r="I200" s="215" t="s">
        <v>1111</v>
      </c>
      <c r="J200" s="215" t="s">
        <v>126</v>
      </c>
      <c r="K200" s="46" t="s">
        <v>1514</v>
      </c>
      <c r="L200" s="228">
        <v>90101802</v>
      </c>
      <c r="M200" s="45" t="s">
        <v>2000</v>
      </c>
      <c r="N200" s="215" t="s">
        <v>903</v>
      </c>
      <c r="O200" s="225">
        <v>1</v>
      </c>
      <c r="P200" s="229">
        <v>50000</v>
      </c>
      <c r="Q200" s="263">
        <v>50000</v>
      </c>
    </row>
    <row r="201" spans="1:17" s="272" customFormat="1" ht="25.5" x14ac:dyDescent="0.2">
      <c r="A201" s="43" t="s">
        <v>894</v>
      </c>
      <c r="B201" s="225" t="s">
        <v>900</v>
      </c>
      <c r="C201" s="54" t="s">
        <v>225</v>
      </c>
      <c r="D201" s="226" t="s">
        <v>226</v>
      </c>
      <c r="E201" s="214" t="s">
        <v>236</v>
      </c>
      <c r="F201" s="227" t="s">
        <v>1739</v>
      </c>
      <c r="G201" s="227" t="s">
        <v>991</v>
      </c>
      <c r="H201" s="215" t="s">
        <v>1001</v>
      </c>
      <c r="I201" s="44" t="s">
        <v>1363</v>
      </c>
      <c r="J201" s="215" t="s">
        <v>1363</v>
      </c>
      <c r="K201" s="46"/>
      <c r="L201" s="228" t="s">
        <v>1369</v>
      </c>
      <c r="M201" s="45" t="s">
        <v>873</v>
      </c>
      <c r="N201" s="215" t="s">
        <v>903</v>
      </c>
      <c r="O201" s="225">
        <v>1</v>
      </c>
      <c r="P201" s="229">
        <v>400000</v>
      </c>
      <c r="Q201" s="263">
        <v>400000</v>
      </c>
    </row>
    <row r="202" spans="1:17" s="272" customFormat="1" ht="25.5" x14ac:dyDescent="0.2">
      <c r="A202" s="43" t="s">
        <v>894</v>
      </c>
      <c r="B202" s="225" t="s">
        <v>900</v>
      </c>
      <c r="C202" s="54" t="s">
        <v>225</v>
      </c>
      <c r="D202" s="226" t="s">
        <v>226</v>
      </c>
      <c r="E202" s="214" t="s">
        <v>236</v>
      </c>
      <c r="F202" s="227" t="s">
        <v>1954</v>
      </c>
      <c r="G202" s="227" t="s">
        <v>991</v>
      </c>
      <c r="H202" s="215" t="s">
        <v>999</v>
      </c>
      <c r="I202" s="44" t="s">
        <v>1111</v>
      </c>
      <c r="J202" s="215" t="s">
        <v>118</v>
      </c>
      <c r="K202" s="46"/>
      <c r="L202" s="228">
        <v>80141607</v>
      </c>
      <c r="M202" s="45" t="s">
        <v>863</v>
      </c>
      <c r="N202" s="215" t="s">
        <v>903</v>
      </c>
      <c r="O202" s="225">
        <v>1</v>
      </c>
      <c r="P202" s="229">
        <v>7000000</v>
      </c>
      <c r="Q202" s="263">
        <v>7000000</v>
      </c>
    </row>
    <row r="203" spans="1:17" s="272" customFormat="1" ht="38.25" x14ac:dyDescent="0.2">
      <c r="A203" s="43" t="s">
        <v>731</v>
      </c>
      <c r="B203" s="225" t="s">
        <v>900</v>
      </c>
      <c r="C203" s="54" t="s">
        <v>225</v>
      </c>
      <c r="D203" s="226" t="s">
        <v>226</v>
      </c>
      <c r="E203" s="214" t="s">
        <v>236</v>
      </c>
      <c r="F203" s="227" t="s">
        <v>1848</v>
      </c>
      <c r="G203" s="227" t="s">
        <v>991</v>
      </c>
      <c r="H203" s="215" t="s">
        <v>1849</v>
      </c>
      <c r="I203" s="44" t="s">
        <v>1111</v>
      </c>
      <c r="J203" s="215" t="s">
        <v>119</v>
      </c>
      <c r="K203" s="46" t="s">
        <v>1867</v>
      </c>
      <c r="L203" s="228">
        <v>82121503</v>
      </c>
      <c r="M203" s="45" t="s">
        <v>869</v>
      </c>
      <c r="N203" s="215" t="s">
        <v>903</v>
      </c>
      <c r="O203" s="225">
        <v>20</v>
      </c>
      <c r="P203" s="229">
        <v>500</v>
      </c>
      <c r="Q203" s="263">
        <v>10000</v>
      </c>
    </row>
    <row r="204" spans="1:17" s="272" customFormat="1" ht="38.25" x14ac:dyDescent="0.2">
      <c r="A204" s="43" t="s">
        <v>731</v>
      </c>
      <c r="B204" s="225" t="s">
        <v>900</v>
      </c>
      <c r="C204" s="54" t="s">
        <v>225</v>
      </c>
      <c r="D204" s="226" t="s">
        <v>226</v>
      </c>
      <c r="E204" s="214" t="s">
        <v>236</v>
      </c>
      <c r="F204" s="227" t="s">
        <v>1848</v>
      </c>
      <c r="G204" s="227" t="s">
        <v>991</v>
      </c>
      <c r="H204" s="215" t="s">
        <v>1849</v>
      </c>
      <c r="I204" s="44" t="s">
        <v>1111</v>
      </c>
      <c r="J204" s="215" t="s">
        <v>15</v>
      </c>
      <c r="K204" s="46" t="s">
        <v>1868</v>
      </c>
      <c r="L204" s="228">
        <v>20102301</v>
      </c>
      <c r="M204" s="45" t="s">
        <v>831</v>
      </c>
      <c r="N204" s="215" t="s">
        <v>903</v>
      </c>
      <c r="O204" s="225">
        <v>1</v>
      </c>
      <c r="P204" s="229">
        <v>18000</v>
      </c>
      <c r="Q204" s="263">
        <v>18000</v>
      </c>
    </row>
    <row r="205" spans="1:17" s="272" customFormat="1" ht="38.25" x14ac:dyDescent="0.2">
      <c r="A205" s="43" t="s">
        <v>731</v>
      </c>
      <c r="B205" s="225" t="s">
        <v>900</v>
      </c>
      <c r="C205" s="54" t="s">
        <v>225</v>
      </c>
      <c r="D205" s="226" t="s">
        <v>226</v>
      </c>
      <c r="E205" s="214" t="s">
        <v>236</v>
      </c>
      <c r="F205" s="227" t="s">
        <v>1848</v>
      </c>
      <c r="G205" s="227" t="s">
        <v>991</v>
      </c>
      <c r="H205" s="215" t="s">
        <v>1849</v>
      </c>
      <c r="I205" s="44" t="s">
        <v>1111</v>
      </c>
      <c r="J205" s="215" t="s">
        <v>126</v>
      </c>
      <c r="K205" s="46" t="s">
        <v>1869</v>
      </c>
      <c r="L205" s="228">
        <v>90101802</v>
      </c>
      <c r="M205" s="45" t="s">
        <v>2000</v>
      </c>
      <c r="N205" s="215" t="s">
        <v>903</v>
      </c>
      <c r="O205" s="225">
        <v>20</v>
      </c>
      <c r="P205" s="229">
        <v>350</v>
      </c>
      <c r="Q205" s="263">
        <v>7000</v>
      </c>
    </row>
    <row r="206" spans="1:17" s="272" customFormat="1" ht="38.25" x14ac:dyDescent="0.2">
      <c r="A206" s="43" t="s">
        <v>731</v>
      </c>
      <c r="B206" s="225" t="s">
        <v>900</v>
      </c>
      <c r="C206" s="54" t="s">
        <v>225</v>
      </c>
      <c r="D206" s="226" t="s">
        <v>226</v>
      </c>
      <c r="E206" s="214" t="s">
        <v>236</v>
      </c>
      <c r="F206" s="227" t="s">
        <v>1848</v>
      </c>
      <c r="G206" s="227" t="s">
        <v>991</v>
      </c>
      <c r="H206" s="215" t="s">
        <v>1849</v>
      </c>
      <c r="I206" s="44" t="s">
        <v>1111</v>
      </c>
      <c r="J206" s="215" t="s">
        <v>126</v>
      </c>
      <c r="K206" s="46" t="s">
        <v>1866</v>
      </c>
      <c r="L206" s="228">
        <v>90101802</v>
      </c>
      <c r="M206" s="45" t="s">
        <v>2000</v>
      </c>
      <c r="N206" s="215" t="s">
        <v>903</v>
      </c>
      <c r="O206" s="225">
        <v>50</v>
      </c>
      <c r="P206" s="229">
        <v>350</v>
      </c>
      <c r="Q206" s="263">
        <v>17500</v>
      </c>
    </row>
    <row r="207" spans="1:17" s="272" customFormat="1" ht="127.5" x14ac:dyDescent="0.2">
      <c r="A207" s="43" t="s">
        <v>730</v>
      </c>
      <c r="B207" s="225" t="s">
        <v>900</v>
      </c>
      <c r="C207" s="54" t="s">
        <v>264</v>
      </c>
      <c r="D207" s="226" t="s">
        <v>286</v>
      </c>
      <c r="E207" s="227" t="s">
        <v>296</v>
      </c>
      <c r="F207" s="227" t="s">
        <v>1757</v>
      </c>
      <c r="G207" s="227" t="s">
        <v>1097</v>
      </c>
      <c r="H207" s="215" t="s">
        <v>1550</v>
      </c>
      <c r="I207" s="215" t="s">
        <v>1111</v>
      </c>
      <c r="J207" s="215" t="s">
        <v>112</v>
      </c>
      <c r="K207" s="46" t="s">
        <v>1925</v>
      </c>
      <c r="L207" s="228">
        <v>78111808</v>
      </c>
      <c r="M207" s="45" t="s">
        <v>871</v>
      </c>
      <c r="N207" s="215" t="s">
        <v>1681</v>
      </c>
      <c r="O207" s="225">
        <v>1</v>
      </c>
      <c r="P207" s="229">
        <v>200000</v>
      </c>
      <c r="Q207" s="263">
        <v>150000</v>
      </c>
    </row>
    <row r="208" spans="1:17" s="272" customFormat="1" ht="63.75" x14ac:dyDescent="0.2">
      <c r="A208" s="43" t="s">
        <v>894</v>
      </c>
      <c r="B208" s="225" t="s">
        <v>900</v>
      </c>
      <c r="C208" s="54" t="s">
        <v>225</v>
      </c>
      <c r="D208" s="226" t="s">
        <v>226</v>
      </c>
      <c r="E208" s="214" t="s">
        <v>238</v>
      </c>
      <c r="F208" s="227" t="s">
        <v>1740</v>
      </c>
      <c r="G208" s="227" t="s">
        <v>991</v>
      </c>
      <c r="H208" s="215" t="s">
        <v>1004</v>
      </c>
      <c r="I208" s="44" t="s">
        <v>1363</v>
      </c>
      <c r="J208" s="215" t="s">
        <v>1363</v>
      </c>
      <c r="K208" s="46" t="s">
        <v>1512</v>
      </c>
      <c r="L208" s="228" t="s">
        <v>1369</v>
      </c>
      <c r="M208" s="45" t="s">
        <v>833</v>
      </c>
      <c r="N208" s="215" t="s">
        <v>903</v>
      </c>
      <c r="O208" s="225">
        <v>1</v>
      </c>
      <c r="P208" s="229">
        <v>1000000</v>
      </c>
      <c r="Q208" s="263">
        <v>1000000</v>
      </c>
    </row>
    <row r="209" spans="1:17" s="272" customFormat="1" ht="25.5" x14ac:dyDescent="0.2">
      <c r="A209" s="43" t="s">
        <v>894</v>
      </c>
      <c r="B209" s="225" t="s">
        <v>900</v>
      </c>
      <c r="C209" s="54" t="s">
        <v>225</v>
      </c>
      <c r="D209" s="226" t="s">
        <v>226</v>
      </c>
      <c r="E209" s="214" t="s">
        <v>238</v>
      </c>
      <c r="F209" s="227" t="s">
        <v>239</v>
      </c>
      <c r="G209" s="227" t="s">
        <v>991</v>
      </c>
      <c r="H209" s="215" t="s">
        <v>1507</v>
      </c>
      <c r="I209" s="44" t="s">
        <v>1363</v>
      </c>
      <c r="J209" s="215" t="s">
        <v>1363</v>
      </c>
      <c r="K209" s="46"/>
      <c r="L209" s="228" t="s">
        <v>1369</v>
      </c>
      <c r="M209" s="45" t="s">
        <v>833</v>
      </c>
      <c r="N209" s="215" t="s">
        <v>903</v>
      </c>
      <c r="O209" s="225">
        <v>1</v>
      </c>
      <c r="P209" s="229">
        <v>800000</v>
      </c>
      <c r="Q209" s="263">
        <v>800000</v>
      </c>
    </row>
    <row r="210" spans="1:17" s="272" customFormat="1" ht="38.25" x14ac:dyDescent="0.2">
      <c r="A210" s="43" t="s">
        <v>894</v>
      </c>
      <c r="B210" s="225" t="s">
        <v>900</v>
      </c>
      <c r="C210" s="54" t="s">
        <v>225</v>
      </c>
      <c r="D210" s="226" t="s">
        <v>226</v>
      </c>
      <c r="E210" s="214" t="s">
        <v>238</v>
      </c>
      <c r="F210" s="227" t="s">
        <v>1741</v>
      </c>
      <c r="G210" s="227" t="s">
        <v>991</v>
      </c>
      <c r="H210" s="215" t="s">
        <v>1006</v>
      </c>
      <c r="I210" s="44" t="s">
        <v>1363</v>
      </c>
      <c r="J210" s="215" t="s">
        <v>1363</v>
      </c>
      <c r="K210" s="46"/>
      <c r="L210" s="228" t="s">
        <v>1369</v>
      </c>
      <c r="M210" s="45" t="s">
        <v>833</v>
      </c>
      <c r="N210" s="215" t="s">
        <v>903</v>
      </c>
      <c r="O210" s="225">
        <v>1</v>
      </c>
      <c r="P210" s="229">
        <v>500000</v>
      </c>
      <c r="Q210" s="263">
        <v>500000</v>
      </c>
    </row>
    <row r="211" spans="1:17" s="272" customFormat="1" ht="38.25" x14ac:dyDescent="0.2">
      <c r="A211" s="43" t="s">
        <v>728</v>
      </c>
      <c r="B211" s="225" t="s">
        <v>900</v>
      </c>
      <c r="C211" s="54" t="s">
        <v>264</v>
      </c>
      <c r="D211" s="226" t="s">
        <v>286</v>
      </c>
      <c r="E211" s="227" t="s">
        <v>296</v>
      </c>
      <c r="F211" s="227" t="s">
        <v>1760</v>
      </c>
      <c r="G211" s="227" t="s">
        <v>1097</v>
      </c>
      <c r="H211" s="215" t="s">
        <v>1064</v>
      </c>
      <c r="I211" s="215" t="s">
        <v>1111</v>
      </c>
      <c r="J211" s="215" t="s">
        <v>119</v>
      </c>
      <c r="K211" s="46"/>
      <c r="L211" s="228">
        <v>82121503</v>
      </c>
      <c r="M211" s="45" t="s">
        <v>869</v>
      </c>
      <c r="N211" s="215" t="s">
        <v>903</v>
      </c>
      <c r="O211" s="225">
        <v>1</v>
      </c>
      <c r="P211" s="229">
        <v>100000</v>
      </c>
      <c r="Q211" s="263">
        <v>100000</v>
      </c>
    </row>
    <row r="212" spans="1:17" s="272" customFormat="1" ht="127.5" x14ac:dyDescent="0.2">
      <c r="A212" s="43" t="s">
        <v>728</v>
      </c>
      <c r="B212" s="225" t="s">
        <v>900</v>
      </c>
      <c r="C212" s="54" t="s">
        <v>264</v>
      </c>
      <c r="D212" s="226" t="s">
        <v>286</v>
      </c>
      <c r="E212" s="227" t="s">
        <v>296</v>
      </c>
      <c r="F212" s="227" t="s">
        <v>1757</v>
      </c>
      <c r="G212" s="227" t="s">
        <v>1097</v>
      </c>
      <c r="H212" s="215" t="s">
        <v>1550</v>
      </c>
      <c r="I212" s="215" t="s">
        <v>1111</v>
      </c>
      <c r="J212" s="215" t="s">
        <v>126</v>
      </c>
      <c r="K212" s="46"/>
      <c r="L212" s="228">
        <v>90101802</v>
      </c>
      <c r="M212" s="45" t="s">
        <v>2000</v>
      </c>
      <c r="N212" s="215" t="s">
        <v>903</v>
      </c>
      <c r="O212" s="225">
        <v>1</v>
      </c>
      <c r="P212" s="229">
        <v>480000</v>
      </c>
      <c r="Q212" s="263">
        <v>480000</v>
      </c>
    </row>
    <row r="213" spans="1:17" s="272" customFormat="1" ht="127.5" x14ac:dyDescent="0.2">
      <c r="A213" s="43" t="s">
        <v>730</v>
      </c>
      <c r="B213" s="225" t="s">
        <v>900</v>
      </c>
      <c r="C213" s="54" t="s">
        <v>264</v>
      </c>
      <c r="D213" s="226" t="s">
        <v>286</v>
      </c>
      <c r="E213" s="227" t="s">
        <v>296</v>
      </c>
      <c r="F213" s="227" t="s">
        <v>1757</v>
      </c>
      <c r="G213" s="227" t="s">
        <v>1097</v>
      </c>
      <c r="H213" s="215" t="s">
        <v>1550</v>
      </c>
      <c r="I213" s="215" t="s">
        <v>1111</v>
      </c>
      <c r="J213" s="215" t="s">
        <v>126</v>
      </c>
      <c r="K213" s="46"/>
      <c r="L213" s="228">
        <v>90101802</v>
      </c>
      <c r="M213" s="45" t="s">
        <v>2000</v>
      </c>
      <c r="N213" s="215" t="s">
        <v>903</v>
      </c>
      <c r="O213" s="225">
        <v>1</v>
      </c>
      <c r="P213" s="229">
        <v>330000</v>
      </c>
      <c r="Q213" s="263">
        <v>250000</v>
      </c>
    </row>
    <row r="214" spans="1:17" s="272" customFormat="1" ht="38.25" x14ac:dyDescent="0.2">
      <c r="A214" s="43" t="s">
        <v>730</v>
      </c>
      <c r="B214" s="225" t="s">
        <v>900</v>
      </c>
      <c r="C214" s="54" t="s">
        <v>264</v>
      </c>
      <c r="D214" s="226" t="s">
        <v>286</v>
      </c>
      <c r="E214" s="227" t="s">
        <v>296</v>
      </c>
      <c r="F214" s="227" t="s">
        <v>1760</v>
      </c>
      <c r="G214" s="227" t="s">
        <v>1097</v>
      </c>
      <c r="H214" s="215" t="s">
        <v>1064</v>
      </c>
      <c r="I214" s="215" t="s">
        <v>1111</v>
      </c>
      <c r="J214" s="215" t="s">
        <v>119</v>
      </c>
      <c r="K214" s="46"/>
      <c r="L214" s="228">
        <v>82121503</v>
      </c>
      <c r="M214" s="45" t="s">
        <v>869</v>
      </c>
      <c r="N214" s="215" t="s">
        <v>903</v>
      </c>
      <c r="O214" s="225">
        <v>1</v>
      </c>
      <c r="P214" s="229">
        <v>100000</v>
      </c>
      <c r="Q214" s="263">
        <v>100000</v>
      </c>
    </row>
    <row r="215" spans="1:17" s="272" customFormat="1" ht="38.25" x14ac:dyDescent="0.2">
      <c r="A215" s="43" t="s">
        <v>730</v>
      </c>
      <c r="B215" s="225" t="s">
        <v>900</v>
      </c>
      <c r="C215" s="54" t="s">
        <v>225</v>
      </c>
      <c r="D215" s="226" t="s">
        <v>240</v>
      </c>
      <c r="E215" s="214" t="s">
        <v>1365</v>
      </c>
      <c r="F215" s="227" t="s">
        <v>1744</v>
      </c>
      <c r="G215" s="227" t="s">
        <v>991</v>
      </c>
      <c r="H215" s="215" t="s">
        <v>671</v>
      </c>
      <c r="I215" s="44" t="s">
        <v>1111</v>
      </c>
      <c r="J215" s="215" t="s">
        <v>126</v>
      </c>
      <c r="K215" s="46" t="s">
        <v>1898</v>
      </c>
      <c r="L215" s="228">
        <v>90101802</v>
      </c>
      <c r="M215" s="45" t="s">
        <v>2000</v>
      </c>
      <c r="N215" s="215" t="s">
        <v>903</v>
      </c>
      <c r="O215" s="225">
        <v>35</v>
      </c>
      <c r="P215" s="229">
        <v>300</v>
      </c>
      <c r="Q215" s="263">
        <v>10500</v>
      </c>
    </row>
    <row r="216" spans="1:17" s="272" customFormat="1" ht="38.25" x14ac:dyDescent="0.2">
      <c r="A216" s="43" t="s">
        <v>730</v>
      </c>
      <c r="B216" s="225" t="s">
        <v>900</v>
      </c>
      <c r="C216" s="54" t="s">
        <v>225</v>
      </c>
      <c r="D216" s="226" t="s">
        <v>240</v>
      </c>
      <c r="E216" s="214" t="s">
        <v>1365</v>
      </c>
      <c r="F216" s="227" t="s">
        <v>1744</v>
      </c>
      <c r="G216" s="227" t="s">
        <v>991</v>
      </c>
      <c r="H216" s="215" t="s">
        <v>671</v>
      </c>
      <c r="I216" s="44" t="s">
        <v>1111</v>
      </c>
      <c r="J216" s="215" t="s">
        <v>126</v>
      </c>
      <c r="K216" s="46" t="s">
        <v>1898</v>
      </c>
      <c r="L216" s="228">
        <v>90101802</v>
      </c>
      <c r="M216" s="45" t="s">
        <v>2000</v>
      </c>
      <c r="N216" s="215" t="s">
        <v>903</v>
      </c>
      <c r="O216" s="225">
        <v>35</v>
      </c>
      <c r="P216" s="229">
        <v>300</v>
      </c>
      <c r="Q216" s="263">
        <v>10500</v>
      </c>
    </row>
    <row r="217" spans="1:17" s="272" customFormat="1" ht="25.5" x14ac:dyDescent="0.2">
      <c r="A217" s="43" t="s">
        <v>730</v>
      </c>
      <c r="B217" s="225" t="s">
        <v>900</v>
      </c>
      <c r="C217" s="54" t="s">
        <v>225</v>
      </c>
      <c r="D217" s="226" t="s">
        <v>226</v>
      </c>
      <c r="E217" s="214" t="s">
        <v>236</v>
      </c>
      <c r="F217" s="227" t="s">
        <v>1744</v>
      </c>
      <c r="G217" s="227" t="s">
        <v>991</v>
      </c>
      <c r="H217" s="215" t="s">
        <v>999</v>
      </c>
      <c r="I217" s="44" t="s">
        <v>1111</v>
      </c>
      <c r="J217" s="215" t="s">
        <v>126</v>
      </c>
      <c r="K217" s="46" t="s">
        <v>1898</v>
      </c>
      <c r="L217" s="228">
        <v>90101802</v>
      </c>
      <c r="M217" s="45" t="s">
        <v>2000</v>
      </c>
      <c r="N217" s="215" t="s">
        <v>903</v>
      </c>
      <c r="O217" s="225">
        <v>35</v>
      </c>
      <c r="P217" s="229">
        <v>300</v>
      </c>
      <c r="Q217" s="263">
        <v>10500</v>
      </c>
    </row>
    <row r="218" spans="1:17" s="272" customFormat="1" ht="51" x14ac:dyDescent="0.2">
      <c r="A218" s="43" t="s">
        <v>894</v>
      </c>
      <c r="B218" s="225" t="s">
        <v>900</v>
      </c>
      <c r="C218" s="54" t="s">
        <v>264</v>
      </c>
      <c r="D218" s="226" t="s">
        <v>286</v>
      </c>
      <c r="E218" s="227" t="s">
        <v>296</v>
      </c>
      <c r="F218" s="227" t="s">
        <v>1756</v>
      </c>
      <c r="G218" s="227" t="s">
        <v>1097</v>
      </c>
      <c r="H218" s="215" t="s">
        <v>1050</v>
      </c>
      <c r="I218" s="215" t="s">
        <v>1111</v>
      </c>
      <c r="J218" s="215" t="s">
        <v>8</v>
      </c>
      <c r="K218" s="46" t="s">
        <v>1509</v>
      </c>
      <c r="L218" s="228">
        <v>14111511</v>
      </c>
      <c r="M218" s="45" t="s">
        <v>821</v>
      </c>
      <c r="N218" s="215" t="s">
        <v>903</v>
      </c>
      <c r="O218" s="225">
        <v>1</v>
      </c>
      <c r="P218" s="229">
        <v>30000</v>
      </c>
      <c r="Q218" s="263">
        <v>30000</v>
      </c>
    </row>
    <row r="219" spans="1:17" s="272" customFormat="1" ht="63.75" x14ac:dyDescent="0.2">
      <c r="A219" s="43" t="s">
        <v>894</v>
      </c>
      <c r="B219" s="225" t="s">
        <v>900</v>
      </c>
      <c r="C219" s="54" t="s">
        <v>264</v>
      </c>
      <c r="D219" s="226" t="s">
        <v>286</v>
      </c>
      <c r="E219" s="227" t="s">
        <v>296</v>
      </c>
      <c r="F219" s="227" t="s">
        <v>1758</v>
      </c>
      <c r="G219" s="227" t="s">
        <v>1097</v>
      </c>
      <c r="H219" s="215" t="s">
        <v>1057</v>
      </c>
      <c r="I219" s="215" t="s">
        <v>1111</v>
      </c>
      <c r="J219" s="215" t="s">
        <v>8</v>
      </c>
      <c r="K219" s="46" t="s">
        <v>1509</v>
      </c>
      <c r="L219" s="228">
        <v>14111511</v>
      </c>
      <c r="M219" s="45" t="s">
        <v>821</v>
      </c>
      <c r="N219" s="215" t="s">
        <v>903</v>
      </c>
      <c r="O219" s="225">
        <v>1</v>
      </c>
      <c r="P219" s="229">
        <v>30000</v>
      </c>
      <c r="Q219" s="263">
        <v>30000</v>
      </c>
    </row>
    <row r="220" spans="1:17" s="272" customFormat="1" ht="51" x14ac:dyDescent="0.2">
      <c r="A220" s="43" t="s">
        <v>745</v>
      </c>
      <c r="B220" s="225" t="s">
        <v>901</v>
      </c>
      <c r="C220" s="54" t="s">
        <v>493</v>
      </c>
      <c r="D220" s="226" t="s">
        <v>548</v>
      </c>
      <c r="E220" s="227" t="s">
        <v>949</v>
      </c>
      <c r="F220" s="227" t="s">
        <v>954</v>
      </c>
      <c r="G220" s="227" t="s">
        <v>1288</v>
      </c>
      <c r="H220" s="215" t="s">
        <v>957</v>
      </c>
      <c r="I220" s="215" t="s">
        <v>1112</v>
      </c>
      <c r="J220" s="215" t="s">
        <v>2097</v>
      </c>
      <c r="K220" s="46" t="s">
        <v>2098</v>
      </c>
      <c r="L220" s="228" t="s">
        <v>1369</v>
      </c>
      <c r="M220" s="45" t="s">
        <v>1998</v>
      </c>
      <c r="N220" s="215" t="s">
        <v>903</v>
      </c>
      <c r="O220" s="225">
        <v>10</v>
      </c>
      <c r="P220" s="229">
        <v>1250</v>
      </c>
      <c r="Q220" s="263">
        <v>12500</v>
      </c>
    </row>
    <row r="221" spans="1:17" s="272" customFormat="1" ht="76.5" x14ac:dyDescent="0.2">
      <c r="A221" s="43" t="s">
        <v>894</v>
      </c>
      <c r="B221" s="225" t="s">
        <v>900</v>
      </c>
      <c r="C221" s="54" t="s">
        <v>264</v>
      </c>
      <c r="D221" s="226" t="s">
        <v>286</v>
      </c>
      <c r="E221" s="227" t="s">
        <v>296</v>
      </c>
      <c r="F221" s="227" t="s">
        <v>1755</v>
      </c>
      <c r="G221" s="227" t="s">
        <v>1097</v>
      </c>
      <c r="H221" s="215" t="s">
        <v>1048</v>
      </c>
      <c r="I221" s="215" t="s">
        <v>1112</v>
      </c>
      <c r="J221" s="215" t="s">
        <v>1508</v>
      </c>
      <c r="K221" s="46" t="s">
        <v>1508</v>
      </c>
      <c r="L221" s="228" t="s">
        <v>1369</v>
      </c>
      <c r="M221" s="45" t="s">
        <v>1998</v>
      </c>
      <c r="N221" s="215" t="s">
        <v>903</v>
      </c>
      <c r="O221" s="225">
        <v>1</v>
      </c>
      <c r="P221" s="229">
        <v>200000</v>
      </c>
      <c r="Q221" s="263">
        <v>200000</v>
      </c>
    </row>
    <row r="222" spans="1:17" s="272" customFormat="1" ht="76.5" x14ac:dyDescent="0.2">
      <c r="A222" s="43" t="s">
        <v>894</v>
      </c>
      <c r="B222" s="225" t="s">
        <v>900</v>
      </c>
      <c r="C222" s="54" t="s">
        <v>264</v>
      </c>
      <c r="D222" s="226" t="s">
        <v>286</v>
      </c>
      <c r="E222" s="227" t="s">
        <v>296</v>
      </c>
      <c r="F222" s="227" t="s">
        <v>1755</v>
      </c>
      <c r="G222" s="227" t="s">
        <v>1097</v>
      </c>
      <c r="H222" s="215" t="s">
        <v>1048</v>
      </c>
      <c r="I222" s="215" t="s">
        <v>1111</v>
      </c>
      <c r="J222" s="215" t="s">
        <v>126</v>
      </c>
      <c r="K222" s="46"/>
      <c r="L222" s="228">
        <v>90101802</v>
      </c>
      <c r="M222" s="45" t="s">
        <v>2000</v>
      </c>
      <c r="N222" s="215" t="s">
        <v>903</v>
      </c>
      <c r="O222" s="225">
        <v>1</v>
      </c>
      <c r="P222" s="229">
        <v>300000</v>
      </c>
      <c r="Q222" s="263">
        <v>300000</v>
      </c>
    </row>
    <row r="223" spans="1:17" s="272" customFormat="1" ht="76.5" x14ac:dyDescent="0.2">
      <c r="A223" s="43" t="s">
        <v>894</v>
      </c>
      <c r="B223" s="225" t="s">
        <v>900</v>
      </c>
      <c r="C223" s="54" t="s">
        <v>264</v>
      </c>
      <c r="D223" s="226" t="s">
        <v>286</v>
      </c>
      <c r="E223" s="214" t="s">
        <v>296</v>
      </c>
      <c r="F223" s="227" t="s">
        <v>1755</v>
      </c>
      <c r="G223" s="227" t="s">
        <v>1097</v>
      </c>
      <c r="H223" s="215" t="s">
        <v>1048</v>
      </c>
      <c r="I223" s="215" t="s">
        <v>1111</v>
      </c>
      <c r="J223" s="215" t="s">
        <v>29</v>
      </c>
      <c r="K223" s="46" t="s">
        <v>1543</v>
      </c>
      <c r="L223" s="228">
        <v>43211503</v>
      </c>
      <c r="M223" s="45" t="s">
        <v>837</v>
      </c>
      <c r="N223" s="215" t="s">
        <v>903</v>
      </c>
      <c r="O223" s="225">
        <v>2</v>
      </c>
      <c r="P223" s="229">
        <v>50000</v>
      </c>
      <c r="Q223" s="263">
        <v>100000</v>
      </c>
    </row>
    <row r="224" spans="1:17" s="272" customFormat="1" ht="38.25" x14ac:dyDescent="0.2">
      <c r="A224" s="43" t="s">
        <v>726</v>
      </c>
      <c r="B224" s="225" t="s">
        <v>900</v>
      </c>
      <c r="C224" s="54" t="s">
        <v>225</v>
      </c>
      <c r="D224" s="226" t="s">
        <v>226</v>
      </c>
      <c r="E224" s="214" t="s">
        <v>227</v>
      </c>
      <c r="F224" s="227" t="s">
        <v>1848</v>
      </c>
      <c r="G224" s="227" t="s">
        <v>991</v>
      </c>
      <c r="H224" s="215" t="s">
        <v>1849</v>
      </c>
      <c r="I224" s="44" t="s">
        <v>1111</v>
      </c>
      <c r="J224" s="215" t="s">
        <v>119</v>
      </c>
      <c r="K224" s="46" t="s">
        <v>1858</v>
      </c>
      <c r="L224" s="228">
        <v>82121503</v>
      </c>
      <c r="M224" s="45" t="s">
        <v>869</v>
      </c>
      <c r="N224" s="215" t="s">
        <v>903</v>
      </c>
      <c r="O224" s="225">
        <v>400</v>
      </c>
      <c r="P224" s="229">
        <v>70</v>
      </c>
      <c r="Q224" s="263">
        <v>28000</v>
      </c>
    </row>
    <row r="225" spans="1:17" s="272" customFormat="1" ht="63.75" x14ac:dyDescent="0.2">
      <c r="A225" s="43" t="s">
        <v>726</v>
      </c>
      <c r="B225" s="225" t="s">
        <v>900</v>
      </c>
      <c r="C225" s="54" t="s">
        <v>225</v>
      </c>
      <c r="D225" s="226" t="s">
        <v>226</v>
      </c>
      <c r="E225" s="214" t="s">
        <v>227</v>
      </c>
      <c r="F225" s="227" t="s">
        <v>1848</v>
      </c>
      <c r="G225" s="227" t="s">
        <v>991</v>
      </c>
      <c r="H225" s="215" t="s">
        <v>1849</v>
      </c>
      <c r="I225" s="44" t="s">
        <v>1111</v>
      </c>
      <c r="J225" s="215" t="s">
        <v>119</v>
      </c>
      <c r="K225" s="46" t="s">
        <v>1859</v>
      </c>
      <c r="L225" s="228">
        <v>82121503</v>
      </c>
      <c r="M225" s="45" t="s">
        <v>869</v>
      </c>
      <c r="N225" s="215" t="s">
        <v>903</v>
      </c>
      <c r="O225" s="225">
        <v>14</v>
      </c>
      <c r="P225" s="229">
        <v>8000</v>
      </c>
      <c r="Q225" s="263">
        <v>112000</v>
      </c>
    </row>
    <row r="226" spans="1:17" s="272" customFormat="1" ht="38.25" x14ac:dyDescent="0.2">
      <c r="A226" s="43" t="s">
        <v>726</v>
      </c>
      <c r="B226" s="225" t="s">
        <v>900</v>
      </c>
      <c r="C226" s="54" t="s">
        <v>225</v>
      </c>
      <c r="D226" s="226" t="s">
        <v>226</v>
      </c>
      <c r="E226" s="214" t="s">
        <v>227</v>
      </c>
      <c r="F226" s="227" t="s">
        <v>1848</v>
      </c>
      <c r="G226" s="227" t="s">
        <v>991</v>
      </c>
      <c r="H226" s="215" t="s">
        <v>1849</v>
      </c>
      <c r="I226" s="44" t="s">
        <v>1111</v>
      </c>
      <c r="J226" s="215" t="s">
        <v>126</v>
      </c>
      <c r="K226" s="46" t="s">
        <v>1860</v>
      </c>
      <c r="L226" s="228">
        <v>90101802</v>
      </c>
      <c r="M226" s="45" t="s">
        <v>2000</v>
      </c>
      <c r="N226" s="215" t="s">
        <v>903</v>
      </c>
      <c r="O226" s="225">
        <v>400</v>
      </c>
      <c r="P226" s="229">
        <v>800</v>
      </c>
      <c r="Q226" s="263">
        <v>320000</v>
      </c>
    </row>
    <row r="227" spans="1:17" s="272" customFormat="1" ht="38.25" x14ac:dyDescent="0.2">
      <c r="A227" s="43" t="s">
        <v>726</v>
      </c>
      <c r="B227" s="225" t="s">
        <v>900</v>
      </c>
      <c r="C227" s="54" t="s">
        <v>225</v>
      </c>
      <c r="D227" s="226" t="s">
        <v>226</v>
      </c>
      <c r="E227" s="227" t="s">
        <v>227</v>
      </c>
      <c r="F227" s="227" t="s">
        <v>1848</v>
      </c>
      <c r="G227" s="227" t="s">
        <v>991</v>
      </c>
      <c r="H227" s="215" t="s">
        <v>1849</v>
      </c>
      <c r="I227" s="215" t="s">
        <v>1111</v>
      </c>
      <c r="J227" s="215" t="s">
        <v>5</v>
      </c>
      <c r="K227" s="46" t="s">
        <v>1861</v>
      </c>
      <c r="L227" s="228">
        <v>10161705</v>
      </c>
      <c r="M227" s="45" t="s">
        <v>807</v>
      </c>
      <c r="N227" s="215" t="s">
        <v>903</v>
      </c>
      <c r="O227" s="225">
        <v>1</v>
      </c>
      <c r="P227" s="229">
        <v>50000</v>
      </c>
      <c r="Q227" s="263">
        <v>50000</v>
      </c>
    </row>
    <row r="228" spans="1:17" s="272" customFormat="1" ht="127.5" x14ac:dyDescent="0.2">
      <c r="A228" s="43" t="s">
        <v>726</v>
      </c>
      <c r="B228" s="225" t="s">
        <v>900</v>
      </c>
      <c r="C228" s="54" t="s">
        <v>264</v>
      </c>
      <c r="D228" s="226" t="s">
        <v>286</v>
      </c>
      <c r="E228" s="227" t="s">
        <v>296</v>
      </c>
      <c r="F228" s="227" t="s">
        <v>1757</v>
      </c>
      <c r="G228" s="227" t="s">
        <v>1097</v>
      </c>
      <c r="H228" s="215" t="s">
        <v>1550</v>
      </c>
      <c r="I228" s="215" t="s">
        <v>1111</v>
      </c>
      <c r="J228" s="215" t="s">
        <v>119</v>
      </c>
      <c r="K228" s="46"/>
      <c r="L228" s="228">
        <v>82121503</v>
      </c>
      <c r="M228" s="45" t="s">
        <v>869</v>
      </c>
      <c r="N228" s="215" t="s">
        <v>903</v>
      </c>
      <c r="O228" s="225">
        <v>1</v>
      </c>
      <c r="P228" s="229">
        <v>100000</v>
      </c>
      <c r="Q228" s="263">
        <v>100000</v>
      </c>
    </row>
    <row r="229" spans="1:17" s="272" customFormat="1" ht="127.5" x14ac:dyDescent="0.2">
      <c r="A229" s="43" t="s">
        <v>726</v>
      </c>
      <c r="B229" s="225" t="s">
        <v>900</v>
      </c>
      <c r="C229" s="54" t="s">
        <v>264</v>
      </c>
      <c r="D229" s="226" t="s">
        <v>286</v>
      </c>
      <c r="E229" s="227" t="s">
        <v>296</v>
      </c>
      <c r="F229" s="227" t="s">
        <v>1757</v>
      </c>
      <c r="G229" s="227" t="s">
        <v>1097</v>
      </c>
      <c r="H229" s="215" t="s">
        <v>1550</v>
      </c>
      <c r="I229" s="215" t="s">
        <v>1111</v>
      </c>
      <c r="J229" s="215" t="s">
        <v>126</v>
      </c>
      <c r="K229" s="46"/>
      <c r="L229" s="228">
        <v>90101802</v>
      </c>
      <c r="M229" s="45" t="s">
        <v>2000</v>
      </c>
      <c r="N229" s="215" t="s">
        <v>903</v>
      </c>
      <c r="O229" s="225">
        <v>1</v>
      </c>
      <c r="P229" s="229">
        <v>480000</v>
      </c>
      <c r="Q229" s="263">
        <v>480000</v>
      </c>
    </row>
    <row r="230" spans="1:17" s="272" customFormat="1" ht="127.5" x14ac:dyDescent="0.2">
      <c r="A230" s="43" t="s">
        <v>726</v>
      </c>
      <c r="B230" s="225" t="s">
        <v>900</v>
      </c>
      <c r="C230" s="54" t="s">
        <v>264</v>
      </c>
      <c r="D230" s="226" t="s">
        <v>286</v>
      </c>
      <c r="E230" s="227" t="s">
        <v>296</v>
      </c>
      <c r="F230" s="227" t="s">
        <v>1757</v>
      </c>
      <c r="G230" s="227" t="s">
        <v>1097</v>
      </c>
      <c r="H230" s="215" t="s">
        <v>1550</v>
      </c>
      <c r="I230" s="215" t="s">
        <v>1111</v>
      </c>
      <c r="J230" s="215" t="s">
        <v>6</v>
      </c>
      <c r="K230" s="46" t="s">
        <v>51</v>
      </c>
      <c r="L230" s="228">
        <v>60111402</v>
      </c>
      <c r="M230" s="45" t="s">
        <v>807</v>
      </c>
      <c r="N230" s="215" t="s">
        <v>903</v>
      </c>
      <c r="O230" s="225">
        <v>1</v>
      </c>
      <c r="P230" s="229">
        <v>10000</v>
      </c>
      <c r="Q230" s="263">
        <v>10000</v>
      </c>
    </row>
    <row r="231" spans="1:17" s="272" customFormat="1" ht="127.5" x14ac:dyDescent="0.2">
      <c r="A231" s="43" t="s">
        <v>726</v>
      </c>
      <c r="B231" s="225" t="s">
        <v>900</v>
      </c>
      <c r="C231" s="54" t="s">
        <v>264</v>
      </c>
      <c r="D231" s="226" t="s">
        <v>286</v>
      </c>
      <c r="E231" s="227" t="s">
        <v>296</v>
      </c>
      <c r="F231" s="227" t="s">
        <v>1757</v>
      </c>
      <c r="G231" s="227" t="s">
        <v>1097</v>
      </c>
      <c r="H231" s="215" t="s">
        <v>1550</v>
      </c>
      <c r="I231" s="215" t="s">
        <v>1111</v>
      </c>
      <c r="J231" s="215" t="s">
        <v>1864</v>
      </c>
      <c r="K231" s="46" t="s">
        <v>94</v>
      </c>
      <c r="L231" s="228" t="s">
        <v>1857</v>
      </c>
      <c r="M231" s="45" t="s">
        <v>862</v>
      </c>
      <c r="N231" s="215" t="s">
        <v>903</v>
      </c>
      <c r="O231" s="225">
        <v>180</v>
      </c>
      <c r="P231" s="229">
        <v>1200</v>
      </c>
      <c r="Q231" s="263">
        <v>216000</v>
      </c>
    </row>
    <row r="232" spans="1:17" s="272" customFormat="1" ht="127.5" x14ac:dyDescent="0.2">
      <c r="A232" s="43" t="s">
        <v>726</v>
      </c>
      <c r="B232" s="225" t="s">
        <v>900</v>
      </c>
      <c r="C232" s="54" t="s">
        <v>264</v>
      </c>
      <c r="D232" s="226" t="s">
        <v>286</v>
      </c>
      <c r="E232" s="227" t="s">
        <v>296</v>
      </c>
      <c r="F232" s="227" t="s">
        <v>1757</v>
      </c>
      <c r="G232" s="227" t="s">
        <v>1097</v>
      </c>
      <c r="H232" s="215" t="s">
        <v>1550</v>
      </c>
      <c r="I232" s="215" t="s">
        <v>1111</v>
      </c>
      <c r="J232" s="215" t="s">
        <v>8</v>
      </c>
      <c r="K232" s="46" t="s">
        <v>8</v>
      </c>
      <c r="L232" s="228">
        <v>14111511</v>
      </c>
      <c r="M232" s="45" t="s">
        <v>821</v>
      </c>
      <c r="N232" s="215" t="s">
        <v>903</v>
      </c>
      <c r="O232" s="225">
        <v>5</v>
      </c>
      <c r="P232" s="229">
        <v>1000</v>
      </c>
      <c r="Q232" s="263">
        <v>5000</v>
      </c>
    </row>
    <row r="233" spans="1:17" s="272" customFormat="1" ht="127.5" x14ac:dyDescent="0.2">
      <c r="A233" s="43" t="s">
        <v>726</v>
      </c>
      <c r="B233" s="225" t="s">
        <v>900</v>
      </c>
      <c r="C233" s="54" t="s">
        <v>264</v>
      </c>
      <c r="D233" s="226" t="s">
        <v>286</v>
      </c>
      <c r="E233" s="227" t="s">
        <v>296</v>
      </c>
      <c r="F233" s="227" t="s">
        <v>1757</v>
      </c>
      <c r="G233" s="227" t="s">
        <v>1097</v>
      </c>
      <c r="H233" s="215" t="s">
        <v>1550</v>
      </c>
      <c r="I233" s="215" t="s">
        <v>1111</v>
      </c>
      <c r="J233" s="215" t="s">
        <v>10</v>
      </c>
      <c r="K233" s="46" t="s">
        <v>10</v>
      </c>
      <c r="L233" s="228">
        <v>14111519</v>
      </c>
      <c r="M233" s="45" t="s">
        <v>821</v>
      </c>
      <c r="N233" s="215" t="s">
        <v>903</v>
      </c>
      <c r="O233" s="225">
        <v>180</v>
      </c>
      <c r="P233" s="229">
        <v>80</v>
      </c>
      <c r="Q233" s="263">
        <v>14400</v>
      </c>
    </row>
    <row r="234" spans="1:17" s="272" customFormat="1" ht="127.5" x14ac:dyDescent="0.2">
      <c r="A234" s="43" t="s">
        <v>726</v>
      </c>
      <c r="B234" s="225" t="s">
        <v>900</v>
      </c>
      <c r="C234" s="54" t="s">
        <v>264</v>
      </c>
      <c r="D234" s="226" t="s">
        <v>286</v>
      </c>
      <c r="E234" s="227" t="s">
        <v>296</v>
      </c>
      <c r="F234" s="227" t="s">
        <v>1757</v>
      </c>
      <c r="G234" s="227" t="s">
        <v>1097</v>
      </c>
      <c r="H234" s="215" t="s">
        <v>1550</v>
      </c>
      <c r="I234" s="215" t="s">
        <v>1111</v>
      </c>
      <c r="J234" s="215" t="s">
        <v>98</v>
      </c>
      <c r="K234" s="46" t="s">
        <v>39</v>
      </c>
      <c r="L234" s="228">
        <v>44121707</v>
      </c>
      <c r="M234" s="45" t="s">
        <v>821</v>
      </c>
      <c r="N234" s="215" t="s">
        <v>903</v>
      </c>
      <c r="O234" s="225">
        <v>15</v>
      </c>
      <c r="P234" s="229">
        <v>300</v>
      </c>
      <c r="Q234" s="263">
        <v>4500</v>
      </c>
    </row>
    <row r="235" spans="1:17" s="272" customFormat="1" ht="127.5" x14ac:dyDescent="0.2">
      <c r="A235" s="43" t="s">
        <v>726</v>
      </c>
      <c r="B235" s="225" t="s">
        <v>900</v>
      </c>
      <c r="C235" s="54" t="s">
        <v>264</v>
      </c>
      <c r="D235" s="226" t="s">
        <v>286</v>
      </c>
      <c r="E235" s="227" t="s">
        <v>296</v>
      </c>
      <c r="F235" s="227" t="s">
        <v>1757</v>
      </c>
      <c r="G235" s="227" t="s">
        <v>1097</v>
      </c>
      <c r="H235" s="215" t="s">
        <v>1550</v>
      </c>
      <c r="I235" s="215" t="s">
        <v>1111</v>
      </c>
      <c r="J235" s="215" t="s">
        <v>100</v>
      </c>
      <c r="K235" s="46" t="s">
        <v>39</v>
      </c>
      <c r="L235" s="228">
        <v>44121707</v>
      </c>
      <c r="M235" s="45" t="s">
        <v>821</v>
      </c>
      <c r="N235" s="215" t="s">
        <v>903</v>
      </c>
      <c r="O235" s="225">
        <v>6</v>
      </c>
      <c r="P235" s="229">
        <v>400</v>
      </c>
      <c r="Q235" s="263">
        <v>2400</v>
      </c>
    </row>
    <row r="236" spans="1:17" s="272" customFormat="1" ht="127.5" x14ac:dyDescent="0.2">
      <c r="A236" s="43" t="s">
        <v>726</v>
      </c>
      <c r="B236" s="225" t="s">
        <v>900</v>
      </c>
      <c r="C236" s="54" t="s">
        <v>264</v>
      </c>
      <c r="D236" s="226" t="s">
        <v>286</v>
      </c>
      <c r="E236" s="227" t="s">
        <v>296</v>
      </c>
      <c r="F236" s="227" t="s">
        <v>1757</v>
      </c>
      <c r="G236" s="227" t="s">
        <v>1097</v>
      </c>
      <c r="H236" s="215" t="s">
        <v>1550</v>
      </c>
      <c r="I236" s="215" t="s">
        <v>1111</v>
      </c>
      <c r="J236" s="215" t="s">
        <v>103</v>
      </c>
      <c r="K236" s="46" t="s">
        <v>26</v>
      </c>
      <c r="L236" s="228">
        <v>31211502</v>
      </c>
      <c r="M236" s="45" t="s">
        <v>821</v>
      </c>
      <c r="N236" s="215" t="s">
        <v>903</v>
      </c>
      <c r="O236" s="225">
        <v>6</v>
      </c>
      <c r="P236" s="229">
        <v>400</v>
      </c>
      <c r="Q236" s="263">
        <v>2400</v>
      </c>
    </row>
    <row r="237" spans="1:17" s="272" customFormat="1" ht="127.5" x14ac:dyDescent="0.2">
      <c r="A237" s="43" t="s">
        <v>726</v>
      </c>
      <c r="B237" s="225" t="s">
        <v>900</v>
      </c>
      <c r="C237" s="54" t="s">
        <v>264</v>
      </c>
      <c r="D237" s="226" t="s">
        <v>286</v>
      </c>
      <c r="E237" s="227" t="s">
        <v>296</v>
      </c>
      <c r="F237" s="227" t="s">
        <v>1757</v>
      </c>
      <c r="G237" s="227" t="s">
        <v>1097</v>
      </c>
      <c r="H237" s="215" t="s">
        <v>1550</v>
      </c>
      <c r="I237" s="215" t="s">
        <v>1111</v>
      </c>
      <c r="J237" s="215" t="s">
        <v>35</v>
      </c>
      <c r="K237" s="46" t="s">
        <v>1863</v>
      </c>
      <c r="L237" s="228">
        <v>44121615</v>
      </c>
      <c r="M237" s="45" t="s">
        <v>821</v>
      </c>
      <c r="N237" s="215" t="s">
        <v>903</v>
      </c>
      <c r="O237" s="225">
        <v>6</v>
      </c>
      <c r="P237" s="229">
        <v>500</v>
      </c>
      <c r="Q237" s="263">
        <v>3000</v>
      </c>
    </row>
    <row r="238" spans="1:17" s="272" customFormat="1" ht="127.5" x14ac:dyDescent="0.2">
      <c r="A238" s="43" t="s">
        <v>726</v>
      </c>
      <c r="B238" s="225" t="s">
        <v>900</v>
      </c>
      <c r="C238" s="54" t="s">
        <v>264</v>
      </c>
      <c r="D238" s="226" t="s">
        <v>286</v>
      </c>
      <c r="E238" s="227" t="s">
        <v>296</v>
      </c>
      <c r="F238" s="227" t="s">
        <v>1757</v>
      </c>
      <c r="G238" s="227" t="s">
        <v>1097</v>
      </c>
      <c r="H238" s="215" t="s">
        <v>1550</v>
      </c>
      <c r="I238" s="215" t="s">
        <v>1111</v>
      </c>
      <c r="J238" s="215" t="s">
        <v>97</v>
      </c>
      <c r="K238" s="46" t="s">
        <v>37</v>
      </c>
      <c r="L238" s="228">
        <v>44121701</v>
      </c>
      <c r="M238" s="45" t="s">
        <v>821</v>
      </c>
      <c r="N238" s="215" t="s">
        <v>903</v>
      </c>
      <c r="O238" s="225">
        <v>3</v>
      </c>
      <c r="P238" s="229">
        <v>1000</v>
      </c>
      <c r="Q238" s="263">
        <v>3000</v>
      </c>
    </row>
    <row r="239" spans="1:17" s="272" customFormat="1" ht="38.25" x14ac:dyDescent="0.2">
      <c r="A239" s="43" t="s">
        <v>729</v>
      </c>
      <c r="B239" s="225" t="s">
        <v>900</v>
      </c>
      <c r="C239" s="54" t="s">
        <v>264</v>
      </c>
      <c r="D239" s="226" t="s">
        <v>286</v>
      </c>
      <c r="E239" s="227" t="s">
        <v>296</v>
      </c>
      <c r="F239" s="227" t="s">
        <v>2082</v>
      </c>
      <c r="G239" s="227" t="s">
        <v>1097</v>
      </c>
      <c r="H239" s="215" t="s">
        <v>1064</v>
      </c>
      <c r="I239" s="215" t="s">
        <v>1111</v>
      </c>
      <c r="J239" s="215" t="s">
        <v>119</v>
      </c>
      <c r="K239" s="46"/>
      <c r="L239" s="228">
        <v>82121503</v>
      </c>
      <c r="M239" s="45" t="s">
        <v>869</v>
      </c>
      <c r="N239" s="215" t="s">
        <v>903</v>
      </c>
      <c r="O239" s="225">
        <v>1</v>
      </c>
      <c r="P239" s="229">
        <v>100000</v>
      </c>
      <c r="Q239" s="263">
        <v>100000</v>
      </c>
    </row>
    <row r="240" spans="1:17" s="272" customFormat="1" ht="127.5" x14ac:dyDescent="0.2">
      <c r="A240" s="43" t="s">
        <v>729</v>
      </c>
      <c r="B240" s="225" t="s">
        <v>900</v>
      </c>
      <c r="C240" s="54" t="s">
        <v>264</v>
      </c>
      <c r="D240" s="226" t="s">
        <v>286</v>
      </c>
      <c r="E240" s="227" t="s">
        <v>296</v>
      </c>
      <c r="F240" s="227" t="s">
        <v>1757</v>
      </c>
      <c r="G240" s="227" t="s">
        <v>1097</v>
      </c>
      <c r="H240" s="215" t="s">
        <v>1550</v>
      </c>
      <c r="I240" s="215" t="s">
        <v>1111</v>
      </c>
      <c r="J240" s="286" t="s">
        <v>112</v>
      </c>
      <c r="K240" s="46" t="s">
        <v>1925</v>
      </c>
      <c r="L240" s="228">
        <v>78111808</v>
      </c>
      <c r="M240" s="45" t="s">
        <v>871</v>
      </c>
      <c r="N240" s="215" t="s">
        <v>1681</v>
      </c>
      <c r="O240" s="225">
        <v>1</v>
      </c>
      <c r="P240" s="229">
        <v>150000</v>
      </c>
      <c r="Q240" s="263">
        <v>150000</v>
      </c>
    </row>
    <row r="241" spans="1:17" s="272" customFormat="1" ht="127.5" x14ac:dyDescent="0.2">
      <c r="A241" s="43" t="s">
        <v>729</v>
      </c>
      <c r="B241" s="225" t="s">
        <v>900</v>
      </c>
      <c r="C241" s="54" t="s">
        <v>264</v>
      </c>
      <c r="D241" s="226" t="s">
        <v>286</v>
      </c>
      <c r="E241" s="227" t="s">
        <v>296</v>
      </c>
      <c r="F241" s="227" t="s">
        <v>1757</v>
      </c>
      <c r="G241" s="227" t="s">
        <v>1097</v>
      </c>
      <c r="H241" s="215" t="s">
        <v>1550</v>
      </c>
      <c r="I241" s="215" t="s">
        <v>1111</v>
      </c>
      <c r="J241" s="215" t="s">
        <v>126</v>
      </c>
      <c r="K241" s="46"/>
      <c r="L241" s="228">
        <v>90101802</v>
      </c>
      <c r="M241" s="45" t="s">
        <v>2000</v>
      </c>
      <c r="N241" s="215" t="s">
        <v>903</v>
      </c>
      <c r="O241" s="225">
        <v>1</v>
      </c>
      <c r="P241" s="229">
        <v>330000</v>
      </c>
      <c r="Q241" s="263">
        <v>330000</v>
      </c>
    </row>
    <row r="242" spans="1:17" s="272" customFormat="1" ht="127.5" x14ac:dyDescent="0.2">
      <c r="A242" s="43" t="s">
        <v>727</v>
      </c>
      <c r="B242" s="225" t="s">
        <v>900</v>
      </c>
      <c r="C242" s="54" t="s">
        <v>264</v>
      </c>
      <c r="D242" s="226" t="s">
        <v>286</v>
      </c>
      <c r="E242" s="227" t="s">
        <v>296</v>
      </c>
      <c r="F242" s="227" t="s">
        <v>1757</v>
      </c>
      <c r="G242" s="227" t="s">
        <v>1097</v>
      </c>
      <c r="H242" s="215" t="s">
        <v>1550</v>
      </c>
      <c r="I242" s="215" t="s">
        <v>1111</v>
      </c>
      <c r="J242" s="215" t="s">
        <v>112</v>
      </c>
      <c r="K242" s="46" t="s">
        <v>1925</v>
      </c>
      <c r="L242" s="228">
        <v>78111808</v>
      </c>
      <c r="M242" s="45" t="s">
        <v>871</v>
      </c>
      <c r="N242" s="215" t="s">
        <v>1681</v>
      </c>
      <c r="O242" s="225">
        <v>1</v>
      </c>
      <c r="P242" s="229">
        <v>200000</v>
      </c>
      <c r="Q242" s="263">
        <v>200000</v>
      </c>
    </row>
    <row r="243" spans="1:17" s="272" customFormat="1" ht="127.5" x14ac:dyDescent="0.2">
      <c r="A243" s="43" t="s">
        <v>727</v>
      </c>
      <c r="B243" s="225" t="s">
        <v>900</v>
      </c>
      <c r="C243" s="54" t="s">
        <v>264</v>
      </c>
      <c r="D243" s="226" t="s">
        <v>286</v>
      </c>
      <c r="E243" s="227" t="s">
        <v>296</v>
      </c>
      <c r="F243" s="227" t="s">
        <v>1757</v>
      </c>
      <c r="G243" s="227" t="s">
        <v>1097</v>
      </c>
      <c r="H243" s="215" t="s">
        <v>1550</v>
      </c>
      <c r="I243" s="215" t="s">
        <v>1111</v>
      </c>
      <c r="J243" s="215" t="s">
        <v>126</v>
      </c>
      <c r="K243" s="46"/>
      <c r="L243" s="228">
        <v>90101802</v>
      </c>
      <c r="M243" s="45" t="s">
        <v>2000</v>
      </c>
      <c r="N243" s="215" t="s">
        <v>903</v>
      </c>
      <c r="O243" s="225">
        <v>1</v>
      </c>
      <c r="P243" s="229">
        <v>330000</v>
      </c>
      <c r="Q243" s="263">
        <v>330000</v>
      </c>
    </row>
    <row r="244" spans="1:17" s="272" customFormat="1" ht="127.5" x14ac:dyDescent="0.2">
      <c r="A244" s="43" t="s">
        <v>731</v>
      </c>
      <c r="B244" s="225" t="s">
        <v>900</v>
      </c>
      <c r="C244" s="54" t="s">
        <v>264</v>
      </c>
      <c r="D244" s="226" t="s">
        <v>286</v>
      </c>
      <c r="E244" s="227" t="s">
        <v>296</v>
      </c>
      <c r="F244" s="227" t="s">
        <v>1757</v>
      </c>
      <c r="G244" s="227" t="s">
        <v>1097</v>
      </c>
      <c r="H244" s="215" t="s">
        <v>1550</v>
      </c>
      <c r="I244" s="215" t="s">
        <v>1111</v>
      </c>
      <c r="J244" s="215" t="s">
        <v>119</v>
      </c>
      <c r="K244" s="46"/>
      <c r="L244" s="228">
        <v>82121503</v>
      </c>
      <c r="M244" s="45" t="s">
        <v>869</v>
      </c>
      <c r="N244" s="215" t="s">
        <v>903</v>
      </c>
      <c r="O244" s="225">
        <v>1</v>
      </c>
      <c r="P244" s="229">
        <v>130000</v>
      </c>
      <c r="Q244" s="229">
        <v>130000</v>
      </c>
    </row>
    <row r="245" spans="1:17" s="272" customFormat="1" ht="127.5" x14ac:dyDescent="0.2">
      <c r="A245" s="43" t="s">
        <v>731</v>
      </c>
      <c r="B245" s="225" t="s">
        <v>900</v>
      </c>
      <c r="C245" s="54" t="s">
        <v>264</v>
      </c>
      <c r="D245" s="226" t="s">
        <v>286</v>
      </c>
      <c r="E245" s="227" t="s">
        <v>296</v>
      </c>
      <c r="F245" s="227" t="s">
        <v>1757</v>
      </c>
      <c r="G245" s="227" t="s">
        <v>1097</v>
      </c>
      <c r="H245" s="215" t="s">
        <v>1550</v>
      </c>
      <c r="I245" s="215" t="s">
        <v>1111</v>
      </c>
      <c r="J245" s="215" t="s">
        <v>112</v>
      </c>
      <c r="K245" s="46" t="s">
        <v>2001</v>
      </c>
      <c r="L245" s="228">
        <v>78111808</v>
      </c>
      <c r="M245" s="45" t="s">
        <v>871</v>
      </c>
      <c r="N245" s="215" t="s">
        <v>908</v>
      </c>
      <c r="O245" s="225">
        <v>50</v>
      </c>
      <c r="P245" s="229">
        <v>130000</v>
      </c>
      <c r="Q245" s="229">
        <v>130000</v>
      </c>
    </row>
    <row r="246" spans="1:17" s="272" customFormat="1" ht="127.5" x14ac:dyDescent="0.2">
      <c r="A246" s="43" t="s">
        <v>731</v>
      </c>
      <c r="B246" s="225" t="s">
        <v>900</v>
      </c>
      <c r="C246" s="54" t="s">
        <v>264</v>
      </c>
      <c r="D246" s="226" t="s">
        <v>286</v>
      </c>
      <c r="E246" s="227" t="s">
        <v>296</v>
      </c>
      <c r="F246" s="227" t="s">
        <v>1757</v>
      </c>
      <c r="G246" s="227" t="s">
        <v>1097</v>
      </c>
      <c r="H246" s="215" t="s">
        <v>1550</v>
      </c>
      <c r="I246" s="215" t="s">
        <v>1111</v>
      </c>
      <c r="J246" s="215" t="s">
        <v>126</v>
      </c>
      <c r="K246" s="46"/>
      <c r="L246" s="228">
        <v>90101802</v>
      </c>
      <c r="M246" s="45" t="s">
        <v>2000</v>
      </c>
      <c r="N246" s="215" t="s">
        <v>903</v>
      </c>
      <c r="O246" s="225">
        <v>1</v>
      </c>
      <c r="P246" s="229">
        <v>350000</v>
      </c>
      <c r="Q246" s="263">
        <v>350000</v>
      </c>
    </row>
    <row r="247" spans="1:17" s="272" customFormat="1" ht="127.5" x14ac:dyDescent="0.2">
      <c r="A247" s="43" t="s">
        <v>731</v>
      </c>
      <c r="B247" s="225" t="s">
        <v>900</v>
      </c>
      <c r="C247" s="54" t="s">
        <v>264</v>
      </c>
      <c r="D247" s="226" t="s">
        <v>286</v>
      </c>
      <c r="E247" s="227" t="s">
        <v>296</v>
      </c>
      <c r="F247" s="227" t="s">
        <v>1757</v>
      </c>
      <c r="G247" s="227" t="s">
        <v>1097</v>
      </c>
      <c r="H247" s="215" t="s">
        <v>1550</v>
      </c>
      <c r="I247" s="215" t="s">
        <v>1111</v>
      </c>
      <c r="J247" s="215" t="s">
        <v>28</v>
      </c>
      <c r="K247" s="46" t="s">
        <v>1891</v>
      </c>
      <c r="L247" s="228">
        <v>43201803</v>
      </c>
      <c r="M247" s="45" t="s">
        <v>821</v>
      </c>
      <c r="N247" s="215" t="s">
        <v>903</v>
      </c>
      <c r="O247" s="225">
        <v>2</v>
      </c>
      <c r="P247" s="229">
        <v>6500</v>
      </c>
      <c r="Q247" s="263">
        <v>13000</v>
      </c>
    </row>
    <row r="248" spans="1:17" s="272" customFormat="1" ht="127.5" x14ac:dyDescent="0.2">
      <c r="A248" s="43" t="s">
        <v>731</v>
      </c>
      <c r="B248" s="225" t="s">
        <v>900</v>
      </c>
      <c r="C248" s="54" t="s">
        <v>264</v>
      </c>
      <c r="D248" s="226" t="s">
        <v>286</v>
      </c>
      <c r="E248" s="227" t="s">
        <v>296</v>
      </c>
      <c r="F248" s="227" t="s">
        <v>1757</v>
      </c>
      <c r="G248" s="227" t="s">
        <v>1097</v>
      </c>
      <c r="H248" s="215" t="s">
        <v>1550</v>
      </c>
      <c r="I248" s="215" t="s">
        <v>1111</v>
      </c>
      <c r="J248" s="215" t="s">
        <v>25</v>
      </c>
      <c r="K248" s="46" t="s">
        <v>1892</v>
      </c>
      <c r="L248" s="228">
        <v>31201607</v>
      </c>
      <c r="M248" s="45" t="s">
        <v>821</v>
      </c>
      <c r="N248" s="215" t="s">
        <v>903</v>
      </c>
      <c r="O248" s="225">
        <v>2</v>
      </c>
      <c r="P248" s="229">
        <v>3500</v>
      </c>
      <c r="Q248" s="263">
        <v>7000</v>
      </c>
    </row>
    <row r="249" spans="1:17" s="272" customFormat="1" ht="127.5" x14ac:dyDescent="0.2">
      <c r="A249" s="43" t="s">
        <v>731</v>
      </c>
      <c r="B249" s="225" t="s">
        <v>900</v>
      </c>
      <c r="C249" s="54" t="s">
        <v>264</v>
      </c>
      <c r="D249" s="226" t="s">
        <v>286</v>
      </c>
      <c r="E249" s="214" t="s">
        <v>296</v>
      </c>
      <c r="F249" s="227" t="s">
        <v>1757</v>
      </c>
      <c r="G249" s="227" t="s">
        <v>1097</v>
      </c>
      <c r="H249" s="215" t="s">
        <v>1550</v>
      </c>
      <c r="I249" s="215" t="s">
        <v>1111</v>
      </c>
      <c r="J249" s="215" t="s">
        <v>50</v>
      </c>
      <c r="K249" s="46" t="s">
        <v>1890</v>
      </c>
      <c r="L249" s="228">
        <v>47121702</v>
      </c>
      <c r="M249" s="45" t="s">
        <v>805</v>
      </c>
      <c r="N249" s="215" t="s">
        <v>903</v>
      </c>
      <c r="O249" s="225">
        <v>20</v>
      </c>
      <c r="P249" s="229">
        <v>700</v>
      </c>
      <c r="Q249" s="263">
        <v>14000</v>
      </c>
    </row>
    <row r="250" spans="1:17" s="272" customFormat="1" ht="127.5" x14ac:dyDescent="0.2">
      <c r="A250" s="43" t="s">
        <v>894</v>
      </c>
      <c r="B250" s="225" t="s">
        <v>900</v>
      </c>
      <c r="C250" s="54" t="s">
        <v>264</v>
      </c>
      <c r="D250" s="226" t="s">
        <v>286</v>
      </c>
      <c r="E250" s="227" t="s">
        <v>296</v>
      </c>
      <c r="F250" s="227" t="s">
        <v>1757</v>
      </c>
      <c r="G250" s="227" t="s">
        <v>1097</v>
      </c>
      <c r="H250" s="215" t="s">
        <v>1550</v>
      </c>
      <c r="I250" s="215" t="s">
        <v>1111</v>
      </c>
      <c r="J250" s="215" t="s">
        <v>112</v>
      </c>
      <c r="K250" s="46" t="s">
        <v>111</v>
      </c>
      <c r="L250" s="228">
        <v>78111808</v>
      </c>
      <c r="M250" s="45" t="s">
        <v>871</v>
      </c>
      <c r="N250" s="215" t="s">
        <v>903</v>
      </c>
      <c r="O250" s="225">
        <v>1</v>
      </c>
      <c r="P250" s="229">
        <v>40000</v>
      </c>
      <c r="Q250" s="263">
        <v>40000</v>
      </c>
    </row>
    <row r="251" spans="1:17" s="272" customFormat="1" ht="127.5" x14ac:dyDescent="0.2">
      <c r="A251" s="43" t="s">
        <v>894</v>
      </c>
      <c r="B251" s="225" t="s">
        <v>900</v>
      </c>
      <c r="C251" s="54" t="s">
        <v>264</v>
      </c>
      <c r="D251" s="226" t="s">
        <v>286</v>
      </c>
      <c r="E251" s="227" t="s">
        <v>296</v>
      </c>
      <c r="F251" s="227" t="s">
        <v>1757</v>
      </c>
      <c r="G251" s="227" t="s">
        <v>1097</v>
      </c>
      <c r="H251" s="215" t="s">
        <v>1550</v>
      </c>
      <c r="I251" s="215" t="s">
        <v>1111</v>
      </c>
      <c r="J251" s="215" t="s">
        <v>8</v>
      </c>
      <c r="K251" s="46" t="s">
        <v>1509</v>
      </c>
      <c r="L251" s="228">
        <v>14111511</v>
      </c>
      <c r="M251" s="45" t="s">
        <v>821</v>
      </c>
      <c r="N251" s="215" t="s">
        <v>903</v>
      </c>
      <c r="O251" s="225">
        <v>1</v>
      </c>
      <c r="P251" s="229">
        <v>30000</v>
      </c>
      <c r="Q251" s="263">
        <v>30000</v>
      </c>
    </row>
    <row r="252" spans="1:17" s="272" customFormat="1" ht="38.25" x14ac:dyDescent="0.2">
      <c r="A252" s="43" t="s">
        <v>727</v>
      </c>
      <c r="B252" s="225" t="s">
        <v>900</v>
      </c>
      <c r="C252" s="54" t="s">
        <v>264</v>
      </c>
      <c r="D252" s="226" t="s">
        <v>286</v>
      </c>
      <c r="E252" s="227" t="s">
        <v>296</v>
      </c>
      <c r="F252" s="227" t="s">
        <v>1760</v>
      </c>
      <c r="G252" s="227" t="s">
        <v>1097</v>
      </c>
      <c r="H252" s="215" t="s">
        <v>1064</v>
      </c>
      <c r="I252" s="215" t="s">
        <v>1111</v>
      </c>
      <c r="J252" s="215" t="s">
        <v>119</v>
      </c>
      <c r="K252" s="46"/>
      <c r="L252" s="228">
        <v>82121503</v>
      </c>
      <c r="M252" s="45" t="s">
        <v>869</v>
      </c>
      <c r="N252" s="215" t="s">
        <v>903</v>
      </c>
      <c r="O252" s="225">
        <v>1</v>
      </c>
      <c r="P252" s="229">
        <v>100000</v>
      </c>
      <c r="Q252" s="263">
        <v>100000</v>
      </c>
    </row>
    <row r="253" spans="1:17" s="272" customFormat="1" ht="63.75" x14ac:dyDescent="0.2">
      <c r="A253" s="43" t="s">
        <v>894</v>
      </c>
      <c r="B253" s="225" t="s">
        <v>900</v>
      </c>
      <c r="C253" s="54" t="s">
        <v>264</v>
      </c>
      <c r="D253" s="226" t="s">
        <v>286</v>
      </c>
      <c r="E253" s="227" t="s">
        <v>296</v>
      </c>
      <c r="F253" s="227" t="s">
        <v>1760</v>
      </c>
      <c r="G253" s="227" t="s">
        <v>1097</v>
      </c>
      <c r="H253" s="215" t="s">
        <v>1064</v>
      </c>
      <c r="I253" s="215" t="s">
        <v>1111</v>
      </c>
      <c r="J253" s="215" t="s">
        <v>119</v>
      </c>
      <c r="K253" s="46" t="s">
        <v>1544</v>
      </c>
      <c r="L253" s="228">
        <v>82121503</v>
      </c>
      <c r="M253" s="45" t="s">
        <v>869</v>
      </c>
      <c r="N253" s="215" t="s">
        <v>903</v>
      </c>
      <c r="O253" s="225">
        <v>1</v>
      </c>
      <c r="P253" s="229">
        <v>150000</v>
      </c>
      <c r="Q253" s="263">
        <v>120000</v>
      </c>
    </row>
    <row r="254" spans="1:17" s="272" customFormat="1" ht="38.25" x14ac:dyDescent="0.2">
      <c r="A254" s="43" t="s">
        <v>894</v>
      </c>
      <c r="B254" s="225" t="s">
        <v>900</v>
      </c>
      <c r="C254" s="54" t="s">
        <v>264</v>
      </c>
      <c r="D254" s="226" t="s">
        <v>286</v>
      </c>
      <c r="E254" s="214" t="s">
        <v>296</v>
      </c>
      <c r="F254" s="227" t="s">
        <v>1760</v>
      </c>
      <c r="G254" s="227" t="s">
        <v>1097</v>
      </c>
      <c r="H254" s="215" t="s">
        <v>1064</v>
      </c>
      <c r="I254" s="215" t="s">
        <v>1111</v>
      </c>
      <c r="J254" s="215" t="s">
        <v>8</v>
      </c>
      <c r="K254" s="46" t="s">
        <v>1509</v>
      </c>
      <c r="L254" s="228">
        <v>14111511</v>
      </c>
      <c r="M254" s="45" t="s">
        <v>821</v>
      </c>
      <c r="N254" s="215" t="s">
        <v>903</v>
      </c>
      <c r="O254" s="225">
        <v>1</v>
      </c>
      <c r="P254" s="229">
        <v>100000</v>
      </c>
      <c r="Q254" s="263">
        <v>100000</v>
      </c>
    </row>
    <row r="255" spans="1:17" s="272" customFormat="1" ht="51" x14ac:dyDescent="0.2">
      <c r="A255" s="43" t="s">
        <v>728</v>
      </c>
      <c r="B255" s="225" t="s">
        <v>900</v>
      </c>
      <c r="C255" s="54" t="s">
        <v>225</v>
      </c>
      <c r="D255" s="226" t="s">
        <v>226</v>
      </c>
      <c r="E255" s="214" t="s">
        <v>227</v>
      </c>
      <c r="F255" s="227" t="s">
        <v>1848</v>
      </c>
      <c r="G255" s="227" t="s">
        <v>991</v>
      </c>
      <c r="H255" s="215" t="s">
        <v>1849</v>
      </c>
      <c r="I255" s="44" t="s">
        <v>1111</v>
      </c>
      <c r="J255" s="215" t="s">
        <v>15</v>
      </c>
      <c r="K255" s="46" t="s">
        <v>1929</v>
      </c>
      <c r="L255" s="228">
        <v>20102301</v>
      </c>
      <c r="M255" s="45" t="s">
        <v>831</v>
      </c>
      <c r="N255" s="215" t="s">
        <v>903</v>
      </c>
      <c r="O255" s="225">
        <v>1</v>
      </c>
      <c r="P255" s="229">
        <v>45000</v>
      </c>
      <c r="Q255" s="263">
        <v>45000</v>
      </c>
    </row>
    <row r="256" spans="1:17" s="272" customFormat="1" ht="127.5" x14ac:dyDescent="0.2">
      <c r="A256" s="43" t="s">
        <v>726</v>
      </c>
      <c r="B256" s="225" t="s">
        <v>900</v>
      </c>
      <c r="C256" s="54" t="s">
        <v>264</v>
      </c>
      <c r="D256" s="226" t="s">
        <v>286</v>
      </c>
      <c r="E256" s="227" t="s">
        <v>296</v>
      </c>
      <c r="F256" s="227" t="s">
        <v>1757</v>
      </c>
      <c r="G256" s="227" t="s">
        <v>1097</v>
      </c>
      <c r="H256" s="215" t="s">
        <v>1550</v>
      </c>
      <c r="I256" s="215" t="s">
        <v>1111</v>
      </c>
      <c r="J256" s="215" t="s">
        <v>99</v>
      </c>
      <c r="K256" s="46" t="s">
        <v>39</v>
      </c>
      <c r="L256" s="228">
        <v>44121707</v>
      </c>
      <c r="M256" s="45" t="s">
        <v>821</v>
      </c>
      <c r="N256" s="215" t="s">
        <v>903</v>
      </c>
      <c r="O256" s="225">
        <v>2</v>
      </c>
      <c r="P256" s="229">
        <v>250</v>
      </c>
      <c r="Q256" s="263">
        <v>500</v>
      </c>
    </row>
    <row r="257" spans="1:17" s="272" customFormat="1" ht="127.5" x14ac:dyDescent="0.2">
      <c r="A257" s="43" t="s">
        <v>726</v>
      </c>
      <c r="B257" s="225" t="s">
        <v>900</v>
      </c>
      <c r="C257" s="54" t="s">
        <v>264</v>
      </c>
      <c r="D257" s="226" t="s">
        <v>286</v>
      </c>
      <c r="E257" s="227" t="s">
        <v>296</v>
      </c>
      <c r="F257" s="227" t="s">
        <v>1757</v>
      </c>
      <c r="G257" s="227" t="s">
        <v>1097</v>
      </c>
      <c r="H257" s="215" t="s">
        <v>1550</v>
      </c>
      <c r="I257" s="215" t="s">
        <v>1111</v>
      </c>
      <c r="J257" s="215" t="s">
        <v>101</v>
      </c>
      <c r="K257" s="46" t="s">
        <v>37</v>
      </c>
      <c r="L257" s="228">
        <v>44121701</v>
      </c>
      <c r="M257" s="45" t="s">
        <v>821</v>
      </c>
      <c r="N257" s="215" t="s">
        <v>903</v>
      </c>
      <c r="O257" s="225">
        <v>2</v>
      </c>
      <c r="P257" s="229">
        <v>300</v>
      </c>
      <c r="Q257" s="263">
        <v>600</v>
      </c>
    </row>
    <row r="258" spans="1:17" s="272" customFormat="1" ht="127.5" x14ac:dyDescent="0.2">
      <c r="A258" s="43" t="s">
        <v>726</v>
      </c>
      <c r="B258" s="225" t="s">
        <v>900</v>
      </c>
      <c r="C258" s="54" t="s">
        <v>264</v>
      </c>
      <c r="D258" s="226" t="s">
        <v>286</v>
      </c>
      <c r="E258" s="214" t="s">
        <v>296</v>
      </c>
      <c r="F258" s="227" t="s">
        <v>1757</v>
      </c>
      <c r="G258" s="227" t="s">
        <v>1097</v>
      </c>
      <c r="H258" s="215" t="s">
        <v>1550</v>
      </c>
      <c r="I258" s="215" t="s">
        <v>1111</v>
      </c>
      <c r="J258" s="215" t="s">
        <v>52</v>
      </c>
      <c r="K258" s="46" t="s">
        <v>1856</v>
      </c>
      <c r="L258" s="228">
        <v>49101701</v>
      </c>
      <c r="M258" s="45" t="s">
        <v>805</v>
      </c>
      <c r="N258" s="215" t="s">
        <v>903</v>
      </c>
      <c r="O258" s="225">
        <v>3</v>
      </c>
      <c r="P258" s="229">
        <v>1500</v>
      </c>
      <c r="Q258" s="263">
        <v>4500</v>
      </c>
    </row>
    <row r="259" spans="1:17" s="272" customFormat="1" ht="127.5" x14ac:dyDescent="0.2">
      <c r="A259" s="43" t="s">
        <v>726</v>
      </c>
      <c r="B259" s="225" t="s">
        <v>900</v>
      </c>
      <c r="C259" s="54" t="s">
        <v>264</v>
      </c>
      <c r="D259" s="226" t="s">
        <v>286</v>
      </c>
      <c r="E259" s="214" t="s">
        <v>296</v>
      </c>
      <c r="F259" s="227" t="s">
        <v>1757</v>
      </c>
      <c r="G259" s="227" t="s">
        <v>1097</v>
      </c>
      <c r="H259" s="215" t="s">
        <v>1550</v>
      </c>
      <c r="I259" s="215" t="s">
        <v>1111</v>
      </c>
      <c r="J259" s="215" t="s">
        <v>52</v>
      </c>
      <c r="K259" s="46" t="s">
        <v>1856</v>
      </c>
      <c r="L259" s="228">
        <v>49101701</v>
      </c>
      <c r="M259" s="45" t="s">
        <v>805</v>
      </c>
      <c r="N259" s="215" t="s">
        <v>903</v>
      </c>
      <c r="O259" s="225">
        <v>6</v>
      </c>
      <c r="P259" s="229">
        <v>500</v>
      </c>
      <c r="Q259" s="263">
        <v>3000</v>
      </c>
    </row>
    <row r="260" spans="1:17" s="272" customFormat="1" ht="25.5" x14ac:dyDescent="0.2">
      <c r="A260" s="271" t="s">
        <v>726</v>
      </c>
      <c r="B260" s="272" t="s">
        <v>900</v>
      </c>
      <c r="C260" s="273" t="s">
        <v>264</v>
      </c>
      <c r="D260" s="274" t="s">
        <v>265</v>
      </c>
      <c r="E260" s="275" t="s">
        <v>266</v>
      </c>
      <c r="F260" s="276" t="s">
        <v>266</v>
      </c>
      <c r="G260" s="227" t="s">
        <v>1097</v>
      </c>
      <c r="H260" s="277" t="s">
        <v>1026</v>
      </c>
      <c r="I260" s="278" t="s">
        <v>1111</v>
      </c>
      <c r="J260" s="277" t="s">
        <v>119</v>
      </c>
      <c r="K260" s="279" t="s">
        <v>121</v>
      </c>
      <c r="L260" s="280">
        <v>82121503</v>
      </c>
      <c r="M260" s="281" t="s">
        <v>869</v>
      </c>
      <c r="N260" s="277" t="s">
        <v>903</v>
      </c>
      <c r="O260" s="272">
        <v>10000</v>
      </c>
      <c r="P260" s="282">
        <v>5</v>
      </c>
      <c r="Q260" s="283">
        <v>50000</v>
      </c>
    </row>
    <row r="261" spans="1:17" s="272" customFormat="1" ht="25.5" x14ac:dyDescent="0.2">
      <c r="A261" s="271" t="s">
        <v>726</v>
      </c>
      <c r="B261" s="272" t="s">
        <v>900</v>
      </c>
      <c r="C261" s="273" t="s">
        <v>264</v>
      </c>
      <c r="D261" s="274" t="s">
        <v>265</v>
      </c>
      <c r="E261" s="275" t="s">
        <v>266</v>
      </c>
      <c r="F261" s="276" t="s">
        <v>266</v>
      </c>
      <c r="G261" s="227" t="s">
        <v>1097</v>
      </c>
      <c r="H261" s="277" t="s">
        <v>1026</v>
      </c>
      <c r="I261" s="278" t="s">
        <v>1111</v>
      </c>
      <c r="J261" s="277" t="s">
        <v>126</v>
      </c>
      <c r="K261" s="279" t="s">
        <v>1862</v>
      </c>
      <c r="L261" s="280">
        <v>90101802</v>
      </c>
      <c r="M261" s="281" t="s">
        <v>2000</v>
      </c>
      <c r="N261" s="277" t="s">
        <v>903</v>
      </c>
      <c r="O261" s="272">
        <v>1</v>
      </c>
      <c r="P261" s="282">
        <v>50000</v>
      </c>
      <c r="Q261" s="283">
        <v>50000</v>
      </c>
    </row>
    <row r="262" spans="1:17" s="272" customFormat="1" ht="25.5" x14ac:dyDescent="0.2">
      <c r="A262" s="43" t="s">
        <v>894</v>
      </c>
      <c r="B262" s="225" t="s">
        <v>900</v>
      </c>
      <c r="C262" s="54" t="s">
        <v>225</v>
      </c>
      <c r="D262" s="226" t="s">
        <v>226</v>
      </c>
      <c r="E262" s="214" t="s">
        <v>227</v>
      </c>
      <c r="F262" s="227" t="s">
        <v>1735</v>
      </c>
      <c r="G262" s="227" t="s">
        <v>991</v>
      </c>
      <c r="H262" s="215" t="s">
        <v>231</v>
      </c>
      <c r="I262" s="44" t="s">
        <v>1363</v>
      </c>
      <c r="J262" s="215" t="s">
        <v>1363</v>
      </c>
      <c r="K262" s="46" t="s">
        <v>1512</v>
      </c>
      <c r="L262" s="228" t="s">
        <v>1369</v>
      </c>
      <c r="M262" s="45" t="s">
        <v>873</v>
      </c>
      <c r="N262" s="215" t="s">
        <v>903</v>
      </c>
      <c r="O262" s="225">
        <v>1</v>
      </c>
      <c r="P262" s="229">
        <v>1000000</v>
      </c>
      <c r="Q262" s="263">
        <v>1000000</v>
      </c>
    </row>
    <row r="263" spans="1:17" s="272" customFormat="1" ht="38.25" x14ac:dyDescent="0.2">
      <c r="A263" s="43" t="s">
        <v>894</v>
      </c>
      <c r="B263" s="225" t="s">
        <v>900</v>
      </c>
      <c r="C263" s="54" t="s">
        <v>225</v>
      </c>
      <c r="D263" s="226" t="s">
        <v>226</v>
      </c>
      <c r="E263" s="214" t="s">
        <v>227</v>
      </c>
      <c r="F263" s="227" t="s">
        <v>1735</v>
      </c>
      <c r="G263" s="227" t="s">
        <v>991</v>
      </c>
      <c r="H263" s="215" t="s">
        <v>231</v>
      </c>
      <c r="I263" s="44" t="s">
        <v>1111</v>
      </c>
      <c r="J263" s="215" t="s">
        <v>33</v>
      </c>
      <c r="K263" s="46" t="s">
        <v>1546</v>
      </c>
      <c r="L263" s="228"/>
      <c r="M263" s="45" t="s">
        <v>1999</v>
      </c>
      <c r="N263" s="215" t="s">
        <v>903</v>
      </c>
      <c r="O263" s="225">
        <v>3500</v>
      </c>
      <c r="P263" s="229">
        <v>250</v>
      </c>
      <c r="Q263" s="263">
        <v>875000</v>
      </c>
    </row>
    <row r="264" spans="1:17" s="272" customFormat="1" ht="25.5" x14ac:dyDescent="0.2">
      <c r="A264" s="43" t="s">
        <v>894</v>
      </c>
      <c r="B264" s="225" t="s">
        <v>900</v>
      </c>
      <c r="C264" s="54" t="s">
        <v>225</v>
      </c>
      <c r="D264" s="226" t="s">
        <v>226</v>
      </c>
      <c r="E264" s="214" t="s">
        <v>227</v>
      </c>
      <c r="F264" s="227" t="s">
        <v>1733</v>
      </c>
      <c r="G264" s="227" t="s">
        <v>991</v>
      </c>
      <c r="H264" s="215" t="s">
        <v>232</v>
      </c>
      <c r="I264" s="44" t="s">
        <v>1363</v>
      </c>
      <c r="J264" s="215" t="s">
        <v>1363</v>
      </c>
      <c r="K264" s="46"/>
      <c r="L264" s="228" t="s">
        <v>1369</v>
      </c>
      <c r="M264" s="45" t="s">
        <v>873</v>
      </c>
      <c r="N264" s="215" t="s">
        <v>903</v>
      </c>
      <c r="O264" s="225">
        <v>1</v>
      </c>
      <c r="P264" s="229">
        <v>400000</v>
      </c>
      <c r="Q264" s="263">
        <v>400000</v>
      </c>
    </row>
    <row r="265" spans="1:17" s="272" customFormat="1" ht="50.25" customHeight="1" x14ac:dyDescent="0.2">
      <c r="A265" s="43" t="s">
        <v>745</v>
      </c>
      <c r="B265" s="225" t="s">
        <v>901</v>
      </c>
      <c r="C265" s="54" t="s">
        <v>493</v>
      </c>
      <c r="D265" s="226" t="s">
        <v>548</v>
      </c>
      <c r="E265" s="214" t="s">
        <v>949</v>
      </c>
      <c r="F265" s="227" t="s">
        <v>1107</v>
      </c>
      <c r="G265" s="227" t="s">
        <v>1288</v>
      </c>
      <c r="H265" s="215" t="s">
        <v>1110</v>
      </c>
      <c r="I265" s="44" t="s">
        <v>1111</v>
      </c>
      <c r="J265" s="215" t="s">
        <v>125</v>
      </c>
      <c r="K265" s="46" t="s">
        <v>2099</v>
      </c>
      <c r="L265" s="228">
        <v>86141501</v>
      </c>
      <c r="M265" s="45" t="s">
        <v>833</v>
      </c>
      <c r="N265" s="215" t="s">
        <v>903</v>
      </c>
      <c r="O265" s="225">
        <v>1</v>
      </c>
      <c r="P265" s="229">
        <v>1600000</v>
      </c>
      <c r="Q265" s="263">
        <v>1600000</v>
      </c>
    </row>
    <row r="266" spans="1:17" s="272" customFormat="1" ht="25.5" x14ac:dyDescent="0.2">
      <c r="A266" s="43" t="s">
        <v>894</v>
      </c>
      <c r="B266" s="225" t="s">
        <v>900</v>
      </c>
      <c r="C266" s="54" t="s">
        <v>225</v>
      </c>
      <c r="D266" s="226" t="s">
        <v>226</v>
      </c>
      <c r="E266" s="214" t="s">
        <v>227</v>
      </c>
      <c r="F266" s="227" t="s">
        <v>1731</v>
      </c>
      <c r="G266" s="227" t="s">
        <v>991</v>
      </c>
      <c r="H266" s="215" t="s">
        <v>992</v>
      </c>
      <c r="I266" s="44" t="s">
        <v>1111</v>
      </c>
      <c r="J266" s="215" t="s">
        <v>125</v>
      </c>
      <c r="K266" s="46" t="s">
        <v>1111</v>
      </c>
      <c r="L266" s="228">
        <v>86141501</v>
      </c>
      <c r="M266" s="45" t="s">
        <v>833</v>
      </c>
      <c r="N266" s="215" t="s">
        <v>903</v>
      </c>
      <c r="O266" s="225">
        <v>1</v>
      </c>
      <c r="P266" s="229">
        <v>600000</v>
      </c>
      <c r="Q266" s="263">
        <v>600000</v>
      </c>
    </row>
    <row r="267" spans="1:17" s="272" customFormat="1" ht="38.25" x14ac:dyDescent="0.2">
      <c r="A267" s="43" t="s">
        <v>894</v>
      </c>
      <c r="B267" s="225" t="s">
        <v>900</v>
      </c>
      <c r="C267" s="54" t="s">
        <v>225</v>
      </c>
      <c r="D267" s="226" t="s">
        <v>226</v>
      </c>
      <c r="E267" s="214" t="s">
        <v>233</v>
      </c>
      <c r="F267" s="227" t="s">
        <v>1736</v>
      </c>
      <c r="G267" s="227" t="s">
        <v>991</v>
      </c>
      <c r="H267" s="215" t="s">
        <v>235</v>
      </c>
      <c r="I267" s="44" t="s">
        <v>1363</v>
      </c>
      <c r="J267" s="215" t="s">
        <v>1363</v>
      </c>
      <c r="K267" s="46"/>
      <c r="L267" s="228" t="s">
        <v>1369</v>
      </c>
      <c r="M267" s="45" t="s">
        <v>833</v>
      </c>
      <c r="N267" s="215" t="s">
        <v>903</v>
      </c>
      <c r="O267" s="225">
        <v>1</v>
      </c>
      <c r="P267" s="229">
        <v>900000</v>
      </c>
      <c r="Q267" s="263">
        <v>900000</v>
      </c>
    </row>
    <row r="268" spans="1:17" s="272" customFormat="1" ht="38.25" x14ac:dyDescent="0.2">
      <c r="A268" s="43" t="s">
        <v>894</v>
      </c>
      <c r="B268" s="225" t="s">
        <v>900</v>
      </c>
      <c r="C268" s="54" t="s">
        <v>225</v>
      </c>
      <c r="D268" s="226" t="s">
        <v>226</v>
      </c>
      <c r="E268" s="214" t="s">
        <v>233</v>
      </c>
      <c r="F268" s="227" t="s">
        <v>1736</v>
      </c>
      <c r="G268" s="227" t="s">
        <v>991</v>
      </c>
      <c r="H268" s="215" t="s">
        <v>235</v>
      </c>
      <c r="I268" s="44" t="s">
        <v>1111</v>
      </c>
      <c r="J268" s="215" t="s">
        <v>29</v>
      </c>
      <c r="K268" s="46" t="s">
        <v>1501</v>
      </c>
      <c r="L268" s="228">
        <v>43211503</v>
      </c>
      <c r="M268" s="45" t="s">
        <v>837</v>
      </c>
      <c r="N268" s="215" t="s">
        <v>903</v>
      </c>
      <c r="O268" s="225">
        <v>10</v>
      </c>
      <c r="P268" s="229">
        <v>60000</v>
      </c>
      <c r="Q268" s="263">
        <v>600000</v>
      </c>
    </row>
    <row r="269" spans="1:17" s="272" customFormat="1" ht="38.25" x14ac:dyDescent="0.2">
      <c r="A269" s="43" t="s">
        <v>894</v>
      </c>
      <c r="B269" s="225" t="s">
        <v>900</v>
      </c>
      <c r="C269" s="54" t="s">
        <v>225</v>
      </c>
      <c r="D269" s="226" t="s">
        <v>226</v>
      </c>
      <c r="E269" s="214" t="s">
        <v>233</v>
      </c>
      <c r="F269" s="227" t="s">
        <v>1736</v>
      </c>
      <c r="G269" s="227" t="s">
        <v>991</v>
      </c>
      <c r="H269" s="215" t="s">
        <v>235</v>
      </c>
      <c r="I269" s="44" t="s">
        <v>1111</v>
      </c>
      <c r="J269" s="215" t="s">
        <v>29</v>
      </c>
      <c r="K269" s="46" t="s">
        <v>1547</v>
      </c>
      <c r="L269" s="228">
        <v>43211503</v>
      </c>
      <c r="M269" s="45" t="s">
        <v>837</v>
      </c>
      <c r="N269" s="215" t="s">
        <v>903</v>
      </c>
      <c r="O269" s="225">
        <v>3</v>
      </c>
      <c r="P269" s="229">
        <v>60000</v>
      </c>
      <c r="Q269" s="263">
        <v>180000</v>
      </c>
    </row>
    <row r="270" spans="1:17" s="272" customFormat="1" ht="38.25" x14ac:dyDescent="0.2">
      <c r="A270" s="43" t="s">
        <v>894</v>
      </c>
      <c r="B270" s="225" t="s">
        <v>900</v>
      </c>
      <c r="C270" s="54" t="s">
        <v>225</v>
      </c>
      <c r="D270" s="226" t="s">
        <v>226</v>
      </c>
      <c r="E270" s="214" t="s">
        <v>233</v>
      </c>
      <c r="F270" s="227" t="s">
        <v>1736</v>
      </c>
      <c r="G270" s="227" t="s">
        <v>991</v>
      </c>
      <c r="H270" s="215" t="s">
        <v>235</v>
      </c>
      <c r="I270" s="44" t="s">
        <v>1111</v>
      </c>
      <c r="J270" s="215" t="s">
        <v>33</v>
      </c>
      <c r="K270" s="46" t="s">
        <v>1548</v>
      </c>
      <c r="L270" s="228"/>
      <c r="M270" s="45" t="s">
        <v>1999</v>
      </c>
      <c r="N270" s="215" t="s">
        <v>903</v>
      </c>
      <c r="O270" s="225">
        <v>5</v>
      </c>
      <c r="P270" s="229">
        <v>19000</v>
      </c>
      <c r="Q270" s="263">
        <v>95000</v>
      </c>
    </row>
    <row r="271" spans="1:17" s="272" customFormat="1" ht="38.25" x14ac:dyDescent="0.2">
      <c r="A271" s="43" t="s">
        <v>894</v>
      </c>
      <c r="B271" s="225" t="s">
        <v>900</v>
      </c>
      <c r="C271" s="54" t="s">
        <v>225</v>
      </c>
      <c r="D271" s="226" t="s">
        <v>226</v>
      </c>
      <c r="E271" s="214" t="s">
        <v>233</v>
      </c>
      <c r="F271" s="227" t="s">
        <v>1736</v>
      </c>
      <c r="G271" s="227" t="s">
        <v>991</v>
      </c>
      <c r="H271" s="215" t="s">
        <v>1104</v>
      </c>
      <c r="I271" s="44" t="s">
        <v>1111</v>
      </c>
      <c r="J271" s="215" t="s">
        <v>33</v>
      </c>
      <c r="K271" s="46" t="s">
        <v>1104</v>
      </c>
      <c r="L271" s="228"/>
      <c r="M271" s="45" t="s">
        <v>1999</v>
      </c>
      <c r="N271" s="215" t="s">
        <v>903</v>
      </c>
      <c r="O271" s="225">
        <v>1</v>
      </c>
      <c r="P271" s="229">
        <v>18000</v>
      </c>
      <c r="Q271" s="263">
        <v>18000</v>
      </c>
    </row>
    <row r="272" spans="1:17" s="272" customFormat="1" ht="76.5" x14ac:dyDescent="0.2">
      <c r="A272" s="43" t="s">
        <v>897</v>
      </c>
      <c r="B272" s="225" t="s">
        <v>901</v>
      </c>
      <c r="C272" s="54" t="s">
        <v>599</v>
      </c>
      <c r="D272" s="226" t="s">
        <v>600</v>
      </c>
      <c r="E272" s="227" t="s">
        <v>651</v>
      </c>
      <c r="F272" s="227" t="s">
        <v>1844</v>
      </c>
      <c r="G272" s="227" t="s">
        <v>1288</v>
      </c>
      <c r="H272" s="215" t="s">
        <v>1337</v>
      </c>
      <c r="I272" s="215" t="s">
        <v>1111</v>
      </c>
      <c r="J272" s="215" t="s">
        <v>110</v>
      </c>
      <c r="K272" s="46" t="s">
        <v>1364</v>
      </c>
      <c r="L272" s="228">
        <v>78111503</v>
      </c>
      <c r="M272" s="45" t="s">
        <v>831</v>
      </c>
      <c r="N272" s="215" t="s">
        <v>903</v>
      </c>
      <c r="O272" s="225">
        <v>5</v>
      </c>
      <c r="P272" s="229">
        <v>100000</v>
      </c>
      <c r="Q272" s="263">
        <v>500000</v>
      </c>
    </row>
    <row r="273" spans="1:17" s="272" customFormat="1" ht="51" x14ac:dyDescent="0.2">
      <c r="A273" s="43" t="s">
        <v>893</v>
      </c>
      <c r="B273" s="225" t="s">
        <v>901</v>
      </c>
      <c r="C273" s="54" t="s">
        <v>493</v>
      </c>
      <c r="D273" s="226" t="s">
        <v>494</v>
      </c>
      <c r="E273" s="214" t="s">
        <v>1624</v>
      </c>
      <c r="F273" s="227" t="s">
        <v>1807</v>
      </c>
      <c r="G273" s="227" t="s">
        <v>1288</v>
      </c>
      <c r="H273" s="215" t="s">
        <v>514</v>
      </c>
      <c r="I273" s="215" t="s">
        <v>1111</v>
      </c>
      <c r="J273" s="215" t="s">
        <v>115</v>
      </c>
      <c r="K273" s="46" t="s">
        <v>1625</v>
      </c>
      <c r="L273" s="228">
        <v>80111617</v>
      </c>
      <c r="M273" s="45" t="s">
        <v>833</v>
      </c>
      <c r="N273" s="215" t="s">
        <v>903</v>
      </c>
      <c r="O273" s="225">
        <v>1</v>
      </c>
      <c r="P273" s="229">
        <v>3840000</v>
      </c>
      <c r="Q273" s="263">
        <v>3840000</v>
      </c>
    </row>
    <row r="274" spans="1:17" s="272" customFormat="1" ht="38.25" x14ac:dyDescent="0.2">
      <c r="A274" s="43" t="s">
        <v>751</v>
      </c>
      <c r="B274" s="225" t="s">
        <v>901</v>
      </c>
      <c r="C274" s="54" t="s">
        <v>305</v>
      </c>
      <c r="D274" s="226" t="s">
        <v>902</v>
      </c>
      <c r="E274" s="227" t="s">
        <v>369</v>
      </c>
      <c r="F274" s="227" t="s">
        <v>752</v>
      </c>
      <c r="G274" s="227" t="s">
        <v>1288</v>
      </c>
      <c r="H274" s="215" t="s">
        <v>1361</v>
      </c>
      <c r="I274" s="215" t="s">
        <v>1111</v>
      </c>
      <c r="J274" s="215" t="s">
        <v>2138</v>
      </c>
      <c r="K274" s="46" t="s">
        <v>2139</v>
      </c>
      <c r="L274" s="228">
        <v>86101705</v>
      </c>
      <c r="M274" s="45" t="s">
        <v>873</v>
      </c>
      <c r="N274" s="215" t="s">
        <v>903</v>
      </c>
      <c r="O274" s="225">
        <v>20</v>
      </c>
      <c r="P274" s="229">
        <v>15000</v>
      </c>
      <c r="Q274" s="263">
        <v>300000</v>
      </c>
    </row>
    <row r="275" spans="1:17" s="272" customFormat="1" ht="38.25" x14ac:dyDescent="0.2">
      <c r="A275" s="43" t="s">
        <v>751</v>
      </c>
      <c r="B275" s="225" t="s">
        <v>901</v>
      </c>
      <c r="C275" s="54" t="s">
        <v>305</v>
      </c>
      <c r="D275" s="226" t="s">
        <v>902</v>
      </c>
      <c r="E275" s="227" t="s">
        <v>369</v>
      </c>
      <c r="F275" s="227" t="s">
        <v>752</v>
      </c>
      <c r="G275" s="227" t="s">
        <v>1288</v>
      </c>
      <c r="H275" s="215" t="s">
        <v>375</v>
      </c>
      <c r="I275" s="215" t="s">
        <v>1111</v>
      </c>
      <c r="J275" s="215" t="s">
        <v>2140</v>
      </c>
      <c r="K275" s="46" t="s">
        <v>2141</v>
      </c>
      <c r="L275" s="228">
        <v>43231513</v>
      </c>
      <c r="M275" s="45" t="s">
        <v>844</v>
      </c>
      <c r="N275" s="215" t="s">
        <v>903</v>
      </c>
      <c r="O275" s="225">
        <v>20</v>
      </c>
      <c r="P275" s="229">
        <v>25000</v>
      </c>
      <c r="Q275" s="263">
        <v>500000</v>
      </c>
    </row>
    <row r="276" spans="1:17" s="272" customFormat="1" ht="51" x14ac:dyDescent="0.2">
      <c r="A276" s="43" t="s">
        <v>751</v>
      </c>
      <c r="B276" s="225" t="s">
        <v>901</v>
      </c>
      <c r="C276" s="54" t="s">
        <v>305</v>
      </c>
      <c r="D276" s="226" t="s">
        <v>902</v>
      </c>
      <c r="E276" s="227" t="s">
        <v>369</v>
      </c>
      <c r="F276" s="227" t="s">
        <v>752</v>
      </c>
      <c r="G276" s="227" t="s">
        <v>1288</v>
      </c>
      <c r="H276" s="215" t="s">
        <v>375</v>
      </c>
      <c r="I276" s="215" t="s">
        <v>1111</v>
      </c>
      <c r="J276" s="215" t="s">
        <v>2142</v>
      </c>
      <c r="K276" s="46" t="s">
        <v>2143</v>
      </c>
      <c r="L276" s="228">
        <v>43232306</v>
      </c>
      <c r="M276" s="45" t="s">
        <v>844</v>
      </c>
      <c r="N276" s="215" t="s">
        <v>903</v>
      </c>
      <c r="O276" s="225">
        <v>1</v>
      </c>
      <c r="P276" s="229">
        <v>150000</v>
      </c>
      <c r="Q276" s="263">
        <v>150000</v>
      </c>
    </row>
    <row r="277" spans="1:17" s="272" customFormat="1" ht="38.25" x14ac:dyDescent="0.2">
      <c r="A277" s="43" t="s">
        <v>751</v>
      </c>
      <c r="B277" s="225" t="s">
        <v>901</v>
      </c>
      <c r="C277" s="54" t="s">
        <v>305</v>
      </c>
      <c r="D277" s="226" t="s">
        <v>902</v>
      </c>
      <c r="E277" s="227" t="s">
        <v>358</v>
      </c>
      <c r="F277" s="227" t="s">
        <v>1902</v>
      </c>
      <c r="G277" s="227" t="s">
        <v>1288</v>
      </c>
      <c r="H277" s="215" t="s">
        <v>1903</v>
      </c>
      <c r="I277" s="215" t="s">
        <v>1111</v>
      </c>
      <c r="J277" s="215" t="s">
        <v>2144</v>
      </c>
      <c r="K277" s="46" t="s">
        <v>2145</v>
      </c>
      <c r="L277" s="228">
        <v>90111603</v>
      </c>
      <c r="M277" s="45" t="s">
        <v>875</v>
      </c>
      <c r="N277" s="215" t="s">
        <v>907</v>
      </c>
      <c r="O277" s="225">
        <v>2</v>
      </c>
      <c r="P277" s="229">
        <v>200000</v>
      </c>
      <c r="Q277" s="263">
        <v>400000</v>
      </c>
    </row>
    <row r="278" spans="1:17" s="272" customFormat="1" ht="38.25" x14ac:dyDescent="0.2">
      <c r="A278" s="43" t="s">
        <v>751</v>
      </c>
      <c r="B278" s="225" t="s">
        <v>901</v>
      </c>
      <c r="C278" s="54" t="s">
        <v>305</v>
      </c>
      <c r="D278" s="226" t="s">
        <v>902</v>
      </c>
      <c r="E278" s="227" t="s">
        <v>358</v>
      </c>
      <c r="F278" s="227" t="s">
        <v>1902</v>
      </c>
      <c r="G278" s="227" t="s">
        <v>1288</v>
      </c>
      <c r="H278" s="215" t="s">
        <v>1903</v>
      </c>
      <c r="I278" s="215" t="s">
        <v>1111</v>
      </c>
      <c r="J278" s="215" t="s">
        <v>2146</v>
      </c>
      <c r="K278" s="46" t="s">
        <v>2147</v>
      </c>
      <c r="L278" s="228">
        <v>90101603</v>
      </c>
      <c r="M278" s="45" t="s">
        <v>863</v>
      </c>
      <c r="N278" s="215" t="s">
        <v>903</v>
      </c>
      <c r="O278" s="225">
        <v>120</v>
      </c>
      <c r="P278" s="229">
        <v>2000</v>
      </c>
      <c r="Q278" s="263">
        <v>240000</v>
      </c>
    </row>
    <row r="279" spans="1:17" s="272" customFormat="1" ht="51" x14ac:dyDescent="0.2">
      <c r="A279" s="43" t="s">
        <v>751</v>
      </c>
      <c r="B279" s="225" t="s">
        <v>901</v>
      </c>
      <c r="C279" s="54" t="s">
        <v>305</v>
      </c>
      <c r="D279" s="226" t="s">
        <v>902</v>
      </c>
      <c r="E279" s="227" t="s">
        <v>358</v>
      </c>
      <c r="F279" s="227" t="s">
        <v>1908</v>
      </c>
      <c r="G279" s="227" t="s">
        <v>1288</v>
      </c>
      <c r="H279" s="215" t="s">
        <v>1551</v>
      </c>
      <c r="I279" s="215" t="s">
        <v>1111</v>
      </c>
      <c r="J279" s="215" t="s">
        <v>2148</v>
      </c>
      <c r="K279" s="46" t="s">
        <v>2149</v>
      </c>
      <c r="L279" s="228">
        <v>80101504</v>
      </c>
      <c r="M279" s="45" t="s">
        <v>833</v>
      </c>
      <c r="N279" s="215" t="s">
        <v>903</v>
      </c>
      <c r="O279" s="225">
        <v>1</v>
      </c>
      <c r="P279" s="229">
        <v>1500000</v>
      </c>
      <c r="Q279" s="263">
        <v>1500000</v>
      </c>
    </row>
    <row r="280" spans="1:17" s="272" customFormat="1" ht="38.25" x14ac:dyDescent="0.2">
      <c r="A280" s="43" t="s">
        <v>751</v>
      </c>
      <c r="B280" s="225" t="s">
        <v>901</v>
      </c>
      <c r="C280" s="54" t="s">
        <v>305</v>
      </c>
      <c r="D280" s="226" t="s">
        <v>902</v>
      </c>
      <c r="E280" s="227" t="s">
        <v>369</v>
      </c>
      <c r="F280" s="227" t="s">
        <v>752</v>
      </c>
      <c r="G280" s="227" t="s">
        <v>1288</v>
      </c>
      <c r="H280" s="215" t="s">
        <v>1361</v>
      </c>
      <c r="I280" s="215" t="s">
        <v>1111</v>
      </c>
      <c r="J280" s="215" t="s">
        <v>125</v>
      </c>
      <c r="K280" s="46" t="s">
        <v>2150</v>
      </c>
      <c r="L280" s="228">
        <v>86141501</v>
      </c>
      <c r="M280" s="45" t="s">
        <v>833</v>
      </c>
      <c r="N280" s="215" t="s">
        <v>903</v>
      </c>
      <c r="O280" s="225">
        <v>1</v>
      </c>
      <c r="P280" s="229">
        <v>1500000</v>
      </c>
      <c r="Q280" s="263">
        <v>1500000</v>
      </c>
    </row>
    <row r="281" spans="1:17" s="272" customFormat="1" ht="38.25" x14ac:dyDescent="0.2">
      <c r="A281" s="43" t="s">
        <v>751</v>
      </c>
      <c r="B281" s="225" t="s">
        <v>901</v>
      </c>
      <c r="C281" s="54" t="s">
        <v>305</v>
      </c>
      <c r="D281" s="226" t="s">
        <v>902</v>
      </c>
      <c r="E281" s="227" t="s">
        <v>369</v>
      </c>
      <c r="F281" s="227" t="s">
        <v>1768</v>
      </c>
      <c r="G281" s="227" t="s">
        <v>1288</v>
      </c>
      <c r="H281" s="215" t="s">
        <v>1554</v>
      </c>
      <c r="I281" s="215" t="s">
        <v>1111</v>
      </c>
      <c r="J281" s="215" t="s">
        <v>2140</v>
      </c>
      <c r="K281" s="46" t="s">
        <v>2151</v>
      </c>
      <c r="L281" s="228">
        <v>43231513</v>
      </c>
      <c r="M281" s="45" t="s">
        <v>844</v>
      </c>
      <c r="N281" s="215" t="s">
        <v>903</v>
      </c>
      <c r="O281" s="225">
        <v>1</v>
      </c>
      <c r="P281" s="229">
        <v>1500000</v>
      </c>
      <c r="Q281" s="263">
        <v>1500000</v>
      </c>
    </row>
    <row r="282" spans="1:17" s="272" customFormat="1" ht="38.25" x14ac:dyDescent="0.2">
      <c r="A282" s="43" t="s">
        <v>751</v>
      </c>
      <c r="B282" s="225" t="s">
        <v>901</v>
      </c>
      <c r="C282" s="54" t="s">
        <v>305</v>
      </c>
      <c r="D282" s="226" t="s">
        <v>902</v>
      </c>
      <c r="E282" s="227" t="s">
        <v>307</v>
      </c>
      <c r="F282" s="227" t="s">
        <v>741</v>
      </c>
      <c r="G282" s="227" t="s">
        <v>1288</v>
      </c>
      <c r="H282" s="215" t="s">
        <v>1359</v>
      </c>
      <c r="I282" s="215" t="s">
        <v>1111</v>
      </c>
      <c r="J282" s="215" t="s">
        <v>119</v>
      </c>
      <c r="K282" s="46" t="s">
        <v>1955</v>
      </c>
      <c r="L282" s="228">
        <v>82121503</v>
      </c>
      <c r="M282" s="45" t="s">
        <v>869</v>
      </c>
      <c r="N282" s="215" t="s">
        <v>903</v>
      </c>
      <c r="O282" s="225">
        <v>700</v>
      </c>
      <c r="P282" s="229">
        <v>60</v>
      </c>
      <c r="Q282" s="263">
        <v>42000</v>
      </c>
    </row>
    <row r="283" spans="1:17" s="272" customFormat="1" ht="25.5" x14ac:dyDescent="0.2">
      <c r="A283" s="43" t="s">
        <v>893</v>
      </c>
      <c r="B283" s="225" t="s">
        <v>901</v>
      </c>
      <c r="C283" s="54" t="s">
        <v>493</v>
      </c>
      <c r="D283" s="226" t="s">
        <v>494</v>
      </c>
      <c r="E283" s="214" t="s">
        <v>515</v>
      </c>
      <c r="F283" s="227" t="s">
        <v>1808</v>
      </c>
      <c r="G283" s="227" t="s">
        <v>1288</v>
      </c>
      <c r="H283" s="215" t="s">
        <v>518</v>
      </c>
      <c r="I283" s="215" t="s">
        <v>1111</v>
      </c>
      <c r="J283" s="215" t="s">
        <v>114</v>
      </c>
      <c r="K283" s="46" t="s">
        <v>1618</v>
      </c>
      <c r="L283" s="228">
        <v>80111614</v>
      </c>
      <c r="M283" s="45" t="s">
        <v>839</v>
      </c>
      <c r="N283" s="215" t="s">
        <v>903</v>
      </c>
      <c r="O283" s="225">
        <v>1</v>
      </c>
      <c r="P283" s="229">
        <v>2000000</v>
      </c>
      <c r="Q283" s="263">
        <v>2000000</v>
      </c>
    </row>
    <row r="284" spans="1:17" s="272" customFormat="1" ht="38.25" x14ac:dyDescent="0.2">
      <c r="A284" s="43" t="s">
        <v>893</v>
      </c>
      <c r="B284" s="225" t="s">
        <v>901</v>
      </c>
      <c r="C284" s="54" t="s">
        <v>493</v>
      </c>
      <c r="D284" s="226" t="s">
        <v>494</v>
      </c>
      <c r="E284" s="214" t="s">
        <v>515</v>
      </c>
      <c r="F284" s="227" t="s">
        <v>1808</v>
      </c>
      <c r="G284" s="227" t="s">
        <v>1288</v>
      </c>
      <c r="H284" s="215" t="s">
        <v>695</v>
      </c>
      <c r="I284" s="215" t="s">
        <v>1111</v>
      </c>
      <c r="J284" s="215" t="s">
        <v>114</v>
      </c>
      <c r="K284" s="46" t="s">
        <v>1616</v>
      </c>
      <c r="L284" s="228">
        <v>80111614</v>
      </c>
      <c r="M284" s="45" t="s">
        <v>839</v>
      </c>
      <c r="N284" s="215" t="s">
        <v>903</v>
      </c>
      <c r="O284" s="225">
        <v>5</v>
      </c>
      <c r="P284" s="229">
        <v>1600000</v>
      </c>
      <c r="Q284" s="263">
        <v>8000000</v>
      </c>
    </row>
    <row r="285" spans="1:17" s="272" customFormat="1" ht="25.5" x14ac:dyDescent="0.2">
      <c r="A285" s="43" t="s">
        <v>893</v>
      </c>
      <c r="B285" s="225" t="s">
        <v>901</v>
      </c>
      <c r="C285" s="54" t="s">
        <v>493</v>
      </c>
      <c r="D285" s="226" t="s">
        <v>494</v>
      </c>
      <c r="E285" s="214" t="s">
        <v>515</v>
      </c>
      <c r="F285" s="227" t="s">
        <v>1808</v>
      </c>
      <c r="G285" s="227" t="s">
        <v>1288</v>
      </c>
      <c r="H285" s="215" t="s">
        <v>695</v>
      </c>
      <c r="I285" s="215" t="s">
        <v>1111</v>
      </c>
      <c r="J285" s="215" t="s">
        <v>115</v>
      </c>
      <c r="K285" s="46" t="s">
        <v>1617</v>
      </c>
      <c r="L285" s="228">
        <v>80111617</v>
      </c>
      <c r="M285" s="45" t="s">
        <v>833</v>
      </c>
      <c r="N285" s="215" t="s">
        <v>903</v>
      </c>
      <c r="O285" s="225">
        <v>1</v>
      </c>
      <c r="P285" s="229">
        <v>2000000</v>
      </c>
      <c r="Q285" s="263">
        <v>2000000</v>
      </c>
    </row>
    <row r="286" spans="1:17" s="272" customFormat="1" ht="38.25" x14ac:dyDescent="0.2">
      <c r="A286" s="43" t="s">
        <v>893</v>
      </c>
      <c r="B286" s="225" t="s">
        <v>901</v>
      </c>
      <c r="C286" s="54" t="s">
        <v>493</v>
      </c>
      <c r="D286" s="226" t="s">
        <v>494</v>
      </c>
      <c r="E286" s="214" t="s">
        <v>515</v>
      </c>
      <c r="F286" s="227" t="s">
        <v>1808</v>
      </c>
      <c r="G286" s="227" t="s">
        <v>1288</v>
      </c>
      <c r="H286" s="215" t="s">
        <v>695</v>
      </c>
      <c r="I286" s="215" t="s">
        <v>1111</v>
      </c>
      <c r="J286" s="215" t="s">
        <v>115</v>
      </c>
      <c r="K286" s="46" t="s">
        <v>1620</v>
      </c>
      <c r="L286" s="228">
        <v>80111617</v>
      </c>
      <c r="M286" s="45" t="s">
        <v>833</v>
      </c>
      <c r="N286" s="215" t="s">
        <v>903</v>
      </c>
      <c r="O286" s="225">
        <v>1</v>
      </c>
      <c r="P286" s="229">
        <v>600000</v>
      </c>
      <c r="Q286" s="263">
        <v>600000</v>
      </c>
    </row>
    <row r="287" spans="1:17" s="272" customFormat="1" ht="25.5" x14ac:dyDescent="0.2">
      <c r="A287" s="43" t="s">
        <v>893</v>
      </c>
      <c r="B287" s="225" t="s">
        <v>901</v>
      </c>
      <c r="C287" s="54" t="s">
        <v>493</v>
      </c>
      <c r="D287" s="226" t="s">
        <v>494</v>
      </c>
      <c r="E287" s="214" t="s">
        <v>515</v>
      </c>
      <c r="F287" s="227" t="s">
        <v>1808</v>
      </c>
      <c r="G287" s="227" t="s">
        <v>1288</v>
      </c>
      <c r="H287" s="215" t="s">
        <v>695</v>
      </c>
      <c r="I287" s="215" t="s">
        <v>1111</v>
      </c>
      <c r="J287" s="215" t="s">
        <v>115</v>
      </c>
      <c r="K287" s="46" t="s">
        <v>1621</v>
      </c>
      <c r="L287" s="228">
        <v>80111617</v>
      </c>
      <c r="M287" s="45" t="s">
        <v>833</v>
      </c>
      <c r="N287" s="215" t="s">
        <v>903</v>
      </c>
      <c r="O287" s="225">
        <v>5</v>
      </c>
      <c r="P287" s="229">
        <v>2000000</v>
      </c>
      <c r="Q287" s="263">
        <v>10000000</v>
      </c>
    </row>
    <row r="288" spans="1:17" s="272" customFormat="1" ht="25.5" x14ac:dyDescent="0.2">
      <c r="A288" s="43" t="s">
        <v>893</v>
      </c>
      <c r="B288" s="225" t="s">
        <v>901</v>
      </c>
      <c r="C288" s="54" t="s">
        <v>493</v>
      </c>
      <c r="D288" s="226" t="s">
        <v>494</v>
      </c>
      <c r="E288" s="214" t="s">
        <v>515</v>
      </c>
      <c r="F288" s="227" t="s">
        <v>1808</v>
      </c>
      <c r="G288" s="227" t="s">
        <v>1288</v>
      </c>
      <c r="H288" s="215" t="s">
        <v>695</v>
      </c>
      <c r="I288" s="215" t="s">
        <v>1111</v>
      </c>
      <c r="J288" s="215" t="s">
        <v>115</v>
      </c>
      <c r="K288" s="46" t="s">
        <v>1623</v>
      </c>
      <c r="L288" s="228">
        <v>80111617</v>
      </c>
      <c r="M288" s="45" t="s">
        <v>833</v>
      </c>
      <c r="N288" s="215" t="s">
        <v>903</v>
      </c>
      <c r="O288" s="225">
        <v>1</v>
      </c>
      <c r="P288" s="229">
        <v>240000</v>
      </c>
      <c r="Q288" s="263">
        <v>240000</v>
      </c>
    </row>
    <row r="289" spans="1:17" s="272" customFormat="1" ht="51" x14ac:dyDescent="0.2">
      <c r="A289" s="43" t="s">
        <v>893</v>
      </c>
      <c r="B289" s="225" t="s">
        <v>901</v>
      </c>
      <c r="C289" s="54" t="s">
        <v>493</v>
      </c>
      <c r="D289" s="226" t="s">
        <v>494</v>
      </c>
      <c r="E289" s="214" t="s">
        <v>515</v>
      </c>
      <c r="F289" s="227" t="s">
        <v>1808</v>
      </c>
      <c r="G289" s="227" t="s">
        <v>1288</v>
      </c>
      <c r="H289" s="215" t="s">
        <v>519</v>
      </c>
      <c r="I289" s="215" t="s">
        <v>1111</v>
      </c>
      <c r="J289" s="215" t="s">
        <v>114</v>
      </c>
      <c r="K289" s="46" t="s">
        <v>1619</v>
      </c>
      <c r="L289" s="228">
        <v>80111614</v>
      </c>
      <c r="M289" s="45" t="s">
        <v>839</v>
      </c>
      <c r="N289" s="215" t="s">
        <v>903</v>
      </c>
      <c r="O289" s="225">
        <v>1</v>
      </c>
      <c r="P289" s="229">
        <v>950000</v>
      </c>
      <c r="Q289" s="263">
        <v>950000</v>
      </c>
    </row>
    <row r="290" spans="1:17" s="272" customFormat="1" ht="25.5" x14ac:dyDescent="0.2">
      <c r="A290" s="43" t="s">
        <v>893</v>
      </c>
      <c r="B290" s="225" t="s">
        <v>901</v>
      </c>
      <c r="C290" s="54" t="s">
        <v>493</v>
      </c>
      <c r="D290" s="226" t="s">
        <v>494</v>
      </c>
      <c r="E290" s="214" t="s">
        <v>515</v>
      </c>
      <c r="F290" s="227" t="s">
        <v>1808</v>
      </c>
      <c r="G290" s="227" t="s">
        <v>1288</v>
      </c>
      <c r="H290" s="215" t="s">
        <v>519</v>
      </c>
      <c r="I290" s="215" t="s">
        <v>1111</v>
      </c>
      <c r="J290" s="215" t="s">
        <v>114</v>
      </c>
      <c r="K290" s="46" t="s">
        <v>1622</v>
      </c>
      <c r="L290" s="228">
        <v>80111614</v>
      </c>
      <c r="M290" s="45" t="s">
        <v>839</v>
      </c>
      <c r="N290" s="215" t="s">
        <v>903</v>
      </c>
      <c r="O290" s="225">
        <v>1</v>
      </c>
      <c r="P290" s="229">
        <v>850000</v>
      </c>
      <c r="Q290" s="263">
        <v>850000</v>
      </c>
    </row>
    <row r="291" spans="1:17" s="272" customFormat="1" ht="25.5" x14ac:dyDescent="0.2">
      <c r="A291" s="43" t="s">
        <v>893</v>
      </c>
      <c r="B291" s="225" t="s">
        <v>901</v>
      </c>
      <c r="C291" s="54" t="s">
        <v>493</v>
      </c>
      <c r="D291" s="226" t="s">
        <v>494</v>
      </c>
      <c r="E291" s="214" t="s">
        <v>515</v>
      </c>
      <c r="F291" s="227" t="s">
        <v>1808</v>
      </c>
      <c r="G291" s="227" t="s">
        <v>1288</v>
      </c>
      <c r="H291" s="215" t="s">
        <v>519</v>
      </c>
      <c r="I291" s="215" t="s">
        <v>1111</v>
      </c>
      <c r="J291" s="215" t="s">
        <v>116</v>
      </c>
      <c r="K291" s="46" t="s">
        <v>2004</v>
      </c>
      <c r="L291" s="228">
        <v>30201701</v>
      </c>
      <c r="M291" s="45" t="s">
        <v>847</v>
      </c>
      <c r="N291" s="215" t="s">
        <v>903</v>
      </c>
      <c r="O291" s="225">
        <v>1</v>
      </c>
      <c r="P291" s="229">
        <v>10000000</v>
      </c>
      <c r="Q291" s="263">
        <v>10000000</v>
      </c>
    </row>
    <row r="292" spans="1:17" s="272" customFormat="1" ht="25.5" x14ac:dyDescent="0.2">
      <c r="A292" s="43" t="s">
        <v>893</v>
      </c>
      <c r="B292" s="225" t="s">
        <v>901</v>
      </c>
      <c r="C292" s="54" t="s">
        <v>493</v>
      </c>
      <c r="D292" s="226" t="s">
        <v>494</v>
      </c>
      <c r="E292" s="214" t="s">
        <v>515</v>
      </c>
      <c r="F292" s="227" t="s">
        <v>1808</v>
      </c>
      <c r="G292" s="227" t="s">
        <v>1288</v>
      </c>
      <c r="H292" s="215" t="s">
        <v>519</v>
      </c>
      <c r="I292" s="215" t="s">
        <v>1111</v>
      </c>
      <c r="J292" s="215" t="s">
        <v>116</v>
      </c>
      <c r="K292" s="46" t="s">
        <v>2005</v>
      </c>
      <c r="L292" s="228">
        <v>30201701</v>
      </c>
      <c r="M292" s="45" t="s">
        <v>847</v>
      </c>
      <c r="N292" s="215" t="s">
        <v>903</v>
      </c>
      <c r="O292" s="225">
        <v>1</v>
      </c>
      <c r="P292" s="229">
        <v>16000000</v>
      </c>
      <c r="Q292" s="263">
        <v>16000000</v>
      </c>
    </row>
    <row r="293" spans="1:17" s="272" customFormat="1" ht="25.5" x14ac:dyDescent="0.2">
      <c r="A293" s="43" t="s">
        <v>893</v>
      </c>
      <c r="B293" s="225" t="s">
        <v>901</v>
      </c>
      <c r="C293" s="54" t="s">
        <v>493</v>
      </c>
      <c r="D293" s="226" t="s">
        <v>494</v>
      </c>
      <c r="E293" s="214" t="s">
        <v>515</v>
      </c>
      <c r="F293" s="227" t="s">
        <v>1808</v>
      </c>
      <c r="G293" s="227" t="s">
        <v>1288</v>
      </c>
      <c r="H293" s="215" t="s">
        <v>519</v>
      </c>
      <c r="I293" s="215" t="s">
        <v>1111</v>
      </c>
      <c r="J293" s="215" t="s">
        <v>116</v>
      </c>
      <c r="K293" s="46" t="s">
        <v>2006</v>
      </c>
      <c r="L293" s="228">
        <v>30201701</v>
      </c>
      <c r="M293" s="45" t="s">
        <v>847</v>
      </c>
      <c r="N293" s="215" t="s">
        <v>903</v>
      </c>
      <c r="O293" s="225">
        <v>1</v>
      </c>
      <c r="P293" s="229">
        <v>14000000</v>
      </c>
      <c r="Q293" s="263">
        <v>14000000</v>
      </c>
    </row>
    <row r="294" spans="1:17" s="272" customFormat="1" ht="38.25" x14ac:dyDescent="0.2">
      <c r="A294" s="43" t="s">
        <v>893</v>
      </c>
      <c r="B294" s="225" t="s">
        <v>901</v>
      </c>
      <c r="C294" s="54" t="s">
        <v>493</v>
      </c>
      <c r="D294" s="226" t="s">
        <v>494</v>
      </c>
      <c r="E294" s="214" t="s">
        <v>515</v>
      </c>
      <c r="F294" s="227" t="s">
        <v>1808</v>
      </c>
      <c r="G294" s="227" t="s">
        <v>1288</v>
      </c>
      <c r="H294" s="215" t="s">
        <v>696</v>
      </c>
      <c r="I294" s="215" t="s">
        <v>1111</v>
      </c>
      <c r="J294" s="215" t="s">
        <v>78</v>
      </c>
      <c r="K294" s="46" t="s">
        <v>1615</v>
      </c>
      <c r="L294" s="228">
        <v>56112101</v>
      </c>
      <c r="M294" s="45" t="s">
        <v>838</v>
      </c>
      <c r="N294" s="215" t="s">
        <v>903</v>
      </c>
      <c r="O294" s="225">
        <v>1</v>
      </c>
      <c r="P294" s="229">
        <v>31770049</v>
      </c>
      <c r="Q294" s="263">
        <v>31770049</v>
      </c>
    </row>
    <row r="295" spans="1:17" s="272" customFormat="1" ht="58.5" customHeight="1" x14ac:dyDescent="0.2">
      <c r="A295" s="43" t="s">
        <v>893</v>
      </c>
      <c r="B295" s="225" t="s">
        <v>901</v>
      </c>
      <c r="C295" s="54" t="s">
        <v>493</v>
      </c>
      <c r="D295" s="226" t="s">
        <v>494</v>
      </c>
      <c r="E295" s="214" t="s">
        <v>495</v>
      </c>
      <c r="F295" s="227" t="s">
        <v>1804</v>
      </c>
      <c r="G295" s="227" t="s">
        <v>1288</v>
      </c>
      <c r="H295" s="215" t="s">
        <v>499</v>
      </c>
      <c r="I295" s="215" t="s">
        <v>1111</v>
      </c>
      <c r="J295" s="215" t="s">
        <v>105</v>
      </c>
      <c r="K295" s="46" t="s">
        <v>1596</v>
      </c>
      <c r="L295" s="228">
        <v>72102201</v>
      </c>
      <c r="M295" s="45" t="s">
        <v>848</v>
      </c>
      <c r="N295" s="215" t="s">
        <v>1680</v>
      </c>
      <c r="O295" s="225">
        <v>1</v>
      </c>
      <c r="P295" s="229">
        <v>7897905.2999999998</v>
      </c>
      <c r="Q295" s="263">
        <v>7897905.2999999998</v>
      </c>
    </row>
    <row r="296" spans="1:17" s="272" customFormat="1" ht="52.5" customHeight="1" x14ac:dyDescent="0.2">
      <c r="A296" s="43" t="s">
        <v>893</v>
      </c>
      <c r="B296" s="225" t="s">
        <v>901</v>
      </c>
      <c r="C296" s="54" t="s">
        <v>493</v>
      </c>
      <c r="D296" s="226" t="s">
        <v>494</v>
      </c>
      <c r="E296" s="214" t="s">
        <v>495</v>
      </c>
      <c r="F296" s="227" t="s">
        <v>1804</v>
      </c>
      <c r="G296" s="227" t="s">
        <v>1288</v>
      </c>
      <c r="H296" s="215" t="s">
        <v>499</v>
      </c>
      <c r="I296" s="215" t="s">
        <v>1111</v>
      </c>
      <c r="J296" s="215" t="s">
        <v>105</v>
      </c>
      <c r="K296" s="46" t="s">
        <v>1596</v>
      </c>
      <c r="L296" s="228">
        <v>26111601</v>
      </c>
      <c r="M296" s="45" t="s">
        <v>836</v>
      </c>
      <c r="N296" s="215" t="s">
        <v>1680</v>
      </c>
      <c r="O296" s="225">
        <v>1</v>
      </c>
      <c r="P296" s="229">
        <v>6986919.2999999998</v>
      </c>
      <c r="Q296" s="263">
        <v>6986919.2999999998</v>
      </c>
    </row>
    <row r="297" spans="1:17" s="272" customFormat="1" ht="38.25" x14ac:dyDescent="0.2">
      <c r="A297" s="43" t="s">
        <v>893</v>
      </c>
      <c r="B297" s="225" t="s">
        <v>901</v>
      </c>
      <c r="C297" s="54" t="s">
        <v>493</v>
      </c>
      <c r="D297" s="226" t="s">
        <v>494</v>
      </c>
      <c r="E297" s="214" t="s">
        <v>495</v>
      </c>
      <c r="F297" s="227" t="s">
        <v>1804</v>
      </c>
      <c r="G297" s="227" t="s">
        <v>1288</v>
      </c>
      <c r="H297" s="215" t="s">
        <v>499</v>
      </c>
      <c r="I297" s="215" t="s">
        <v>1111</v>
      </c>
      <c r="J297" s="215" t="s">
        <v>1597</v>
      </c>
      <c r="K297" s="46" t="s">
        <v>1597</v>
      </c>
      <c r="L297" s="228">
        <v>72102201</v>
      </c>
      <c r="M297" s="45" t="s">
        <v>848</v>
      </c>
      <c r="N297" s="215" t="s">
        <v>1680</v>
      </c>
      <c r="O297" s="225">
        <v>1</v>
      </c>
      <c r="P297" s="229">
        <v>3000000</v>
      </c>
      <c r="Q297" s="263">
        <v>3000000</v>
      </c>
    </row>
    <row r="298" spans="1:17" s="272" customFormat="1" ht="51" x14ac:dyDescent="0.2">
      <c r="A298" s="43" t="s">
        <v>893</v>
      </c>
      <c r="B298" s="225" t="s">
        <v>901</v>
      </c>
      <c r="C298" s="54" t="s">
        <v>493</v>
      </c>
      <c r="D298" s="226" t="s">
        <v>494</v>
      </c>
      <c r="E298" s="214" t="s">
        <v>495</v>
      </c>
      <c r="F298" s="227" t="s">
        <v>1804</v>
      </c>
      <c r="G298" s="227" t="s">
        <v>1288</v>
      </c>
      <c r="H298" s="215" t="s">
        <v>499</v>
      </c>
      <c r="I298" s="215" t="s">
        <v>1111</v>
      </c>
      <c r="J298" s="215" t="s">
        <v>2014</v>
      </c>
      <c r="K298" s="46" t="s">
        <v>1598</v>
      </c>
      <c r="L298" s="228">
        <v>73152101</v>
      </c>
      <c r="M298" s="45" t="s">
        <v>856</v>
      </c>
      <c r="N298" s="215" t="s">
        <v>1680</v>
      </c>
      <c r="O298" s="225">
        <v>12</v>
      </c>
      <c r="P298" s="229">
        <v>1075000</v>
      </c>
      <c r="Q298" s="263">
        <v>12900000</v>
      </c>
    </row>
    <row r="299" spans="1:17" s="272" customFormat="1" ht="51" x14ac:dyDescent="0.2">
      <c r="A299" s="43" t="s">
        <v>727</v>
      </c>
      <c r="B299" s="225" t="s">
        <v>901</v>
      </c>
      <c r="C299" s="54" t="s">
        <v>493</v>
      </c>
      <c r="D299" s="226" t="s">
        <v>494</v>
      </c>
      <c r="E299" s="214" t="s">
        <v>495</v>
      </c>
      <c r="F299" s="227" t="s">
        <v>1804</v>
      </c>
      <c r="G299" s="227" t="s">
        <v>1288</v>
      </c>
      <c r="H299" s="215" t="s">
        <v>2076</v>
      </c>
      <c r="I299" s="215" t="s">
        <v>1111</v>
      </c>
      <c r="J299" s="215" t="s">
        <v>2014</v>
      </c>
      <c r="K299" s="46" t="s">
        <v>1600</v>
      </c>
      <c r="L299" s="228">
        <v>70111706</v>
      </c>
      <c r="M299" s="45" t="s">
        <v>864</v>
      </c>
      <c r="N299" s="215" t="s">
        <v>1680</v>
      </c>
      <c r="O299" s="225">
        <v>1</v>
      </c>
      <c r="P299" s="229">
        <v>3000000</v>
      </c>
      <c r="Q299" s="263">
        <v>3000000</v>
      </c>
    </row>
    <row r="300" spans="1:17" s="272" customFormat="1" ht="51" x14ac:dyDescent="0.2">
      <c r="A300" s="43" t="s">
        <v>726</v>
      </c>
      <c r="B300" s="225" t="s">
        <v>901</v>
      </c>
      <c r="C300" s="54" t="s">
        <v>493</v>
      </c>
      <c r="D300" s="226" t="s">
        <v>494</v>
      </c>
      <c r="E300" s="214" t="s">
        <v>495</v>
      </c>
      <c r="F300" s="227" t="s">
        <v>1804</v>
      </c>
      <c r="G300" s="227" t="s">
        <v>1288</v>
      </c>
      <c r="H300" s="215" t="s">
        <v>2077</v>
      </c>
      <c r="I300" s="215" t="s">
        <v>1111</v>
      </c>
      <c r="J300" s="215" t="s">
        <v>2014</v>
      </c>
      <c r="K300" s="46" t="s">
        <v>1600</v>
      </c>
      <c r="L300" s="228">
        <v>70111706</v>
      </c>
      <c r="M300" s="45" t="s">
        <v>864</v>
      </c>
      <c r="N300" s="215" t="s">
        <v>1680</v>
      </c>
      <c r="O300" s="225">
        <v>1</v>
      </c>
      <c r="P300" s="229">
        <v>3000000</v>
      </c>
      <c r="Q300" s="263">
        <v>3000000</v>
      </c>
    </row>
    <row r="301" spans="1:17" s="272" customFormat="1" ht="51" x14ac:dyDescent="0.2">
      <c r="A301" s="43" t="s">
        <v>728</v>
      </c>
      <c r="B301" s="225" t="s">
        <v>901</v>
      </c>
      <c r="C301" s="54" t="s">
        <v>493</v>
      </c>
      <c r="D301" s="226" t="s">
        <v>494</v>
      </c>
      <c r="E301" s="214" t="s">
        <v>495</v>
      </c>
      <c r="F301" s="227" t="s">
        <v>1804</v>
      </c>
      <c r="G301" s="227" t="s">
        <v>1288</v>
      </c>
      <c r="H301" s="215" t="s">
        <v>2078</v>
      </c>
      <c r="I301" s="215" t="s">
        <v>1111</v>
      </c>
      <c r="J301" s="215" t="s">
        <v>2014</v>
      </c>
      <c r="K301" s="46" t="s">
        <v>1600</v>
      </c>
      <c r="L301" s="228">
        <v>70111706</v>
      </c>
      <c r="M301" s="45" t="s">
        <v>864</v>
      </c>
      <c r="N301" s="215" t="s">
        <v>1680</v>
      </c>
      <c r="O301" s="225">
        <v>1</v>
      </c>
      <c r="P301" s="229">
        <v>3000000</v>
      </c>
      <c r="Q301" s="263">
        <v>3000000</v>
      </c>
    </row>
    <row r="302" spans="1:17" s="272" customFormat="1" ht="51" x14ac:dyDescent="0.2">
      <c r="A302" s="43" t="s">
        <v>729</v>
      </c>
      <c r="B302" s="225" t="s">
        <v>901</v>
      </c>
      <c r="C302" s="54" t="s">
        <v>493</v>
      </c>
      <c r="D302" s="226" t="s">
        <v>494</v>
      </c>
      <c r="E302" s="214" t="s">
        <v>495</v>
      </c>
      <c r="F302" s="227" t="s">
        <v>1804</v>
      </c>
      <c r="G302" s="227" t="s">
        <v>1288</v>
      </c>
      <c r="H302" s="215" t="s">
        <v>2079</v>
      </c>
      <c r="I302" s="215" t="s">
        <v>1111</v>
      </c>
      <c r="J302" s="215" t="s">
        <v>2014</v>
      </c>
      <c r="K302" s="46" t="s">
        <v>1600</v>
      </c>
      <c r="L302" s="228">
        <v>70111706</v>
      </c>
      <c r="M302" s="45" t="s">
        <v>864</v>
      </c>
      <c r="N302" s="215" t="s">
        <v>1680</v>
      </c>
      <c r="O302" s="225">
        <v>1</v>
      </c>
      <c r="P302" s="229">
        <v>3000000</v>
      </c>
      <c r="Q302" s="263">
        <v>3000000</v>
      </c>
    </row>
    <row r="303" spans="1:17" s="272" customFormat="1" ht="51" x14ac:dyDescent="0.2">
      <c r="A303" s="43" t="s">
        <v>730</v>
      </c>
      <c r="B303" s="225" t="s">
        <v>901</v>
      </c>
      <c r="C303" s="54" t="s">
        <v>493</v>
      </c>
      <c r="D303" s="226" t="s">
        <v>494</v>
      </c>
      <c r="E303" s="214" t="s">
        <v>495</v>
      </c>
      <c r="F303" s="227" t="s">
        <v>1804</v>
      </c>
      <c r="G303" s="227" t="s">
        <v>1288</v>
      </c>
      <c r="H303" s="215" t="s">
        <v>2080</v>
      </c>
      <c r="I303" s="215" t="s">
        <v>1111</v>
      </c>
      <c r="J303" s="215" t="s">
        <v>2014</v>
      </c>
      <c r="K303" s="46" t="s">
        <v>1600</v>
      </c>
      <c r="L303" s="228">
        <v>70111706</v>
      </c>
      <c r="M303" s="45" t="s">
        <v>864</v>
      </c>
      <c r="N303" s="215" t="s">
        <v>1680</v>
      </c>
      <c r="O303" s="225">
        <v>1</v>
      </c>
      <c r="P303" s="229">
        <v>3000000</v>
      </c>
      <c r="Q303" s="263">
        <v>3000000</v>
      </c>
    </row>
    <row r="304" spans="1:17" s="272" customFormat="1" ht="51" x14ac:dyDescent="0.2">
      <c r="A304" s="43" t="s">
        <v>731</v>
      </c>
      <c r="B304" s="225" t="s">
        <v>901</v>
      </c>
      <c r="C304" s="54" t="s">
        <v>493</v>
      </c>
      <c r="D304" s="226" t="s">
        <v>494</v>
      </c>
      <c r="E304" s="214" t="s">
        <v>495</v>
      </c>
      <c r="F304" s="227" t="s">
        <v>1804</v>
      </c>
      <c r="G304" s="227" t="s">
        <v>1288</v>
      </c>
      <c r="H304" s="215" t="s">
        <v>2081</v>
      </c>
      <c r="I304" s="215" t="s">
        <v>1111</v>
      </c>
      <c r="J304" s="215" t="s">
        <v>2014</v>
      </c>
      <c r="K304" s="46" t="s">
        <v>1600</v>
      </c>
      <c r="L304" s="228">
        <v>70111706</v>
      </c>
      <c r="M304" s="45" t="s">
        <v>864</v>
      </c>
      <c r="N304" s="215" t="s">
        <v>1680</v>
      </c>
      <c r="O304" s="225">
        <v>1</v>
      </c>
      <c r="P304" s="229">
        <v>3000000</v>
      </c>
      <c r="Q304" s="263">
        <v>3000000</v>
      </c>
    </row>
    <row r="305" spans="1:17" s="272" customFormat="1" ht="63.75" x14ac:dyDescent="0.2">
      <c r="A305" s="43" t="s">
        <v>893</v>
      </c>
      <c r="B305" s="225" t="s">
        <v>901</v>
      </c>
      <c r="C305" s="54" t="s">
        <v>493</v>
      </c>
      <c r="D305" s="226" t="s">
        <v>494</v>
      </c>
      <c r="E305" s="214" t="s">
        <v>495</v>
      </c>
      <c r="F305" s="227" t="s">
        <v>1804</v>
      </c>
      <c r="G305" s="227" t="s">
        <v>1288</v>
      </c>
      <c r="H305" s="215" t="s">
        <v>499</v>
      </c>
      <c r="I305" s="215" t="s">
        <v>1111</v>
      </c>
      <c r="J305" s="215" t="s">
        <v>2015</v>
      </c>
      <c r="K305" s="46" t="s">
        <v>1599</v>
      </c>
      <c r="L305" s="228">
        <v>72101506</v>
      </c>
      <c r="M305" s="45" t="s">
        <v>867</v>
      </c>
      <c r="N305" s="215" t="s">
        <v>1680</v>
      </c>
      <c r="O305" s="225">
        <v>4</v>
      </c>
      <c r="P305" s="229">
        <v>2250000</v>
      </c>
      <c r="Q305" s="263">
        <v>9000000</v>
      </c>
    </row>
    <row r="306" spans="1:17" s="272" customFormat="1" ht="38.25" x14ac:dyDescent="0.2">
      <c r="A306" s="43" t="s">
        <v>893</v>
      </c>
      <c r="B306" s="225" t="s">
        <v>901</v>
      </c>
      <c r="C306" s="54" t="s">
        <v>493</v>
      </c>
      <c r="D306" s="226" t="s">
        <v>494</v>
      </c>
      <c r="E306" s="214" t="s">
        <v>495</v>
      </c>
      <c r="F306" s="227" t="s">
        <v>1804</v>
      </c>
      <c r="G306" s="227" t="s">
        <v>1288</v>
      </c>
      <c r="H306" s="215" t="s">
        <v>499</v>
      </c>
      <c r="I306" s="215" t="s">
        <v>1111</v>
      </c>
      <c r="J306" s="215" t="s">
        <v>1600</v>
      </c>
      <c r="K306" s="46" t="s">
        <v>1600</v>
      </c>
      <c r="L306" s="228">
        <v>70111706</v>
      </c>
      <c r="M306" s="45" t="s">
        <v>864</v>
      </c>
      <c r="N306" s="215" t="s">
        <v>1680</v>
      </c>
      <c r="O306" s="225">
        <v>1</v>
      </c>
      <c r="P306" s="229">
        <v>1800000</v>
      </c>
      <c r="Q306" s="263">
        <v>900000</v>
      </c>
    </row>
    <row r="307" spans="1:17" s="272" customFormat="1" ht="114.75" x14ac:dyDescent="0.2">
      <c r="A307" s="43" t="s">
        <v>893</v>
      </c>
      <c r="B307" s="225" t="s">
        <v>901</v>
      </c>
      <c r="C307" s="54" t="s">
        <v>493</v>
      </c>
      <c r="D307" s="226" t="s">
        <v>494</v>
      </c>
      <c r="E307" s="214" t="s">
        <v>495</v>
      </c>
      <c r="F307" s="227" t="s">
        <v>1804</v>
      </c>
      <c r="G307" s="227" t="s">
        <v>1288</v>
      </c>
      <c r="H307" s="215" t="s">
        <v>499</v>
      </c>
      <c r="I307" s="215" t="s">
        <v>1111</v>
      </c>
      <c r="J307" s="215" t="s">
        <v>107</v>
      </c>
      <c r="K307" s="46" t="s">
        <v>1601</v>
      </c>
      <c r="L307" s="228">
        <v>72103001</v>
      </c>
      <c r="M307" s="45" t="s">
        <v>809</v>
      </c>
      <c r="N307" s="215" t="s">
        <v>1680</v>
      </c>
      <c r="O307" s="225">
        <v>12</v>
      </c>
      <c r="P307" s="229">
        <v>90000</v>
      </c>
      <c r="Q307" s="263">
        <v>1080000</v>
      </c>
    </row>
    <row r="308" spans="1:17" s="272" customFormat="1" ht="38.25" x14ac:dyDescent="0.2">
      <c r="A308" s="43" t="s">
        <v>893</v>
      </c>
      <c r="B308" s="225" t="s">
        <v>901</v>
      </c>
      <c r="C308" s="54" t="s">
        <v>493</v>
      </c>
      <c r="D308" s="226" t="s">
        <v>494</v>
      </c>
      <c r="E308" s="214" t="s">
        <v>495</v>
      </c>
      <c r="F308" s="227" t="s">
        <v>1804</v>
      </c>
      <c r="G308" s="227" t="s">
        <v>1288</v>
      </c>
      <c r="H308" s="215" t="s">
        <v>499</v>
      </c>
      <c r="I308" s="215" t="s">
        <v>1111</v>
      </c>
      <c r="J308" s="215" t="s">
        <v>106</v>
      </c>
      <c r="K308" s="46" t="s">
        <v>1602</v>
      </c>
      <c r="L308" s="228">
        <v>72102401</v>
      </c>
      <c r="M308" s="45" t="s">
        <v>868</v>
      </c>
      <c r="N308" s="215" t="s">
        <v>1680</v>
      </c>
      <c r="O308" s="225">
        <v>1</v>
      </c>
      <c r="P308" s="229">
        <v>10000</v>
      </c>
      <c r="Q308" s="263">
        <v>10000</v>
      </c>
    </row>
    <row r="309" spans="1:17" s="272" customFormat="1" ht="51" x14ac:dyDescent="0.2">
      <c r="A309" s="43" t="s">
        <v>893</v>
      </c>
      <c r="B309" s="225" t="s">
        <v>901</v>
      </c>
      <c r="C309" s="54" t="s">
        <v>493</v>
      </c>
      <c r="D309" s="226" t="s">
        <v>494</v>
      </c>
      <c r="E309" s="214" t="s">
        <v>495</v>
      </c>
      <c r="F309" s="227" t="s">
        <v>1804</v>
      </c>
      <c r="G309" s="227" t="s">
        <v>1288</v>
      </c>
      <c r="H309" s="215" t="s">
        <v>499</v>
      </c>
      <c r="I309" s="215" t="s">
        <v>1111</v>
      </c>
      <c r="J309" s="215" t="s">
        <v>1603</v>
      </c>
      <c r="K309" s="46" t="s">
        <v>1603</v>
      </c>
      <c r="L309" s="228"/>
      <c r="M309" s="45" t="s">
        <v>2007</v>
      </c>
      <c r="N309" s="215" t="s">
        <v>1680</v>
      </c>
      <c r="O309" s="225">
        <v>1</v>
      </c>
      <c r="P309" s="229">
        <v>800000</v>
      </c>
      <c r="Q309" s="263">
        <v>800000</v>
      </c>
    </row>
    <row r="310" spans="1:17" s="272" customFormat="1" ht="51" x14ac:dyDescent="0.2">
      <c r="A310" s="43" t="s">
        <v>893</v>
      </c>
      <c r="B310" s="225" t="s">
        <v>901</v>
      </c>
      <c r="C310" s="54" t="s">
        <v>493</v>
      </c>
      <c r="D310" s="226" t="s">
        <v>494</v>
      </c>
      <c r="E310" s="214" t="s">
        <v>495</v>
      </c>
      <c r="F310" s="227" t="s">
        <v>1804</v>
      </c>
      <c r="G310" s="227" t="s">
        <v>1288</v>
      </c>
      <c r="H310" s="215" t="s">
        <v>499</v>
      </c>
      <c r="I310" s="215" t="s">
        <v>1111</v>
      </c>
      <c r="J310" s="215" t="s">
        <v>1604</v>
      </c>
      <c r="K310" s="46" t="s">
        <v>1604</v>
      </c>
      <c r="L310" s="228">
        <v>81111812</v>
      </c>
      <c r="M310" s="45" t="s">
        <v>876</v>
      </c>
      <c r="N310" s="215" t="s">
        <v>1680</v>
      </c>
      <c r="O310" s="225">
        <v>1</v>
      </c>
      <c r="P310" s="229">
        <v>200000</v>
      </c>
      <c r="Q310" s="263">
        <v>200000</v>
      </c>
    </row>
    <row r="311" spans="1:17" s="272" customFormat="1" ht="51" x14ac:dyDescent="0.2">
      <c r="A311" s="43" t="s">
        <v>893</v>
      </c>
      <c r="B311" s="225" t="s">
        <v>901</v>
      </c>
      <c r="C311" s="54" t="s">
        <v>493</v>
      </c>
      <c r="D311" s="226" t="s">
        <v>494</v>
      </c>
      <c r="E311" s="214" t="s">
        <v>495</v>
      </c>
      <c r="F311" s="227" t="s">
        <v>1804</v>
      </c>
      <c r="G311" s="227" t="s">
        <v>1288</v>
      </c>
      <c r="H311" s="215" t="s">
        <v>499</v>
      </c>
      <c r="I311" s="215" t="s">
        <v>1111</v>
      </c>
      <c r="J311" s="215" t="s">
        <v>1605</v>
      </c>
      <c r="K311" s="46" t="s">
        <v>1605</v>
      </c>
      <c r="L311" s="228"/>
      <c r="M311" s="45" t="s">
        <v>2008</v>
      </c>
      <c r="N311" s="215" t="s">
        <v>1680</v>
      </c>
      <c r="O311" s="225">
        <v>1</v>
      </c>
      <c r="P311" s="229">
        <v>155000</v>
      </c>
      <c r="Q311" s="263">
        <v>155000</v>
      </c>
    </row>
    <row r="312" spans="1:17" s="272" customFormat="1" ht="63.75" x14ac:dyDescent="0.2">
      <c r="A312" s="43" t="s">
        <v>893</v>
      </c>
      <c r="B312" s="225" t="s">
        <v>901</v>
      </c>
      <c r="C312" s="54" t="s">
        <v>493</v>
      </c>
      <c r="D312" s="226" t="s">
        <v>494</v>
      </c>
      <c r="E312" s="214" t="s">
        <v>495</v>
      </c>
      <c r="F312" s="227" t="s">
        <v>1804</v>
      </c>
      <c r="G312" s="227" t="s">
        <v>1288</v>
      </c>
      <c r="H312" s="215" t="s">
        <v>499</v>
      </c>
      <c r="I312" s="215" t="s">
        <v>1111</v>
      </c>
      <c r="J312" s="215" t="s">
        <v>1606</v>
      </c>
      <c r="K312" s="46" t="s">
        <v>1606</v>
      </c>
      <c r="L312" s="228"/>
      <c r="M312" s="45" t="s">
        <v>2009</v>
      </c>
      <c r="N312" s="215" t="s">
        <v>1680</v>
      </c>
      <c r="O312" s="225">
        <v>1</v>
      </c>
      <c r="P312" s="229">
        <v>155000</v>
      </c>
      <c r="Q312" s="263">
        <v>155000</v>
      </c>
    </row>
    <row r="313" spans="1:17" s="272" customFormat="1" ht="51" x14ac:dyDescent="0.2">
      <c r="A313" s="43" t="s">
        <v>893</v>
      </c>
      <c r="B313" s="225" t="s">
        <v>901</v>
      </c>
      <c r="C313" s="54" t="s">
        <v>493</v>
      </c>
      <c r="D313" s="226" t="s">
        <v>494</v>
      </c>
      <c r="E313" s="214" t="s">
        <v>495</v>
      </c>
      <c r="F313" s="227" t="s">
        <v>1804</v>
      </c>
      <c r="G313" s="227" t="s">
        <v>1288</v>
      </c>
      <c r="H313" s="215" t="s">
        <v>499</v>
      </c>
      <c r="I313" s="215" t="s">
        <v>1111</v>
      </c>
      <c r="J313" s="215" t="s">
        <v>1607</v>
      </c>
      <c r="K313" s="46" t="s">
        <v>1607</v>
      </c>
      <c r="L313" s="228"/>
      <c r="M313" s="45" t="s">
        <v>2010</v>
      </c>
      <c r="N313" s="215" t="s">
        <v>1680</v>
      </c>
      <c r="O313" s="225">
        <v>1</v>
      </c>
      <c r="P313" s="229">
        <v>30000</v>
      </c>
      <c r="Q313" s="263">
        <v>30000</v>
      </c>
    </row>
    <row r="314" spans="1:17" s="272" customFormat="1" ht="25.5" x14ac:dyDescent="0.2">
      <c r="A314" s="43" t="s">
        <v>893</v>
      </c>
      <c r="B314" s="225" t="s">
        <v>901</v>
      </c>
      <c r="C314" s="54" t="s">
        <v>493</v>
      </c>
      <c r="D314" s="226" t="s">
        <v>494</v>
      </c>
      <c r="E314" s="214" t="s">
        <v>495</v>
      </c>
      <c r="F314" s="227" t="s">
        <v>1804</v>
      </c>
      <c r="G314" s="227" t="s">
        <v>1288</v>
      </c>
      <c r="H314" s="215" t="s">
        <v>499</v>
      </c>
      <c r="I314" s="215" t="s">
        <v>1111</v>
      </c>
      <c r="J314" s="215" t="s">
        <v>866</v>
      </c>
      <c r="K314" s="46" t="s">
        <v>1608</v>
      </c>
      <c r="L314" s="228">
        <v>70111712</v>
      </c>
      <c r="M314" s="45" t="s">
        <v>865</v>
      </c>
      <c r="N314" s="215" t="s">
        <v>1680</v>
      </c>
      <c r="O314" s="225">
        <v>1</v>
      </c>
      <c r="P314" s="229">
        <v>2000000</v>
      </c>
      <c r="Q314" s="263">
        <v>2000000</v>
      </c>
    </row>
    <row r="315" spans="1:17" s="272" customFormat="1" ht="38.25" x14ac:dyDescent="0.2">
      <c r="A315" s="43" t="s">
        <v>893</v>
      </c>
      <c r="B315" s="225" t="s">
        <v>901</v>
      </c>
      <c r="C315" s="54" t="s">
        <v>493</v>
      </c>
      <c r="D315" s="226" t="s">
        <v>494</v>
      </c>
      <c r="E315" s="214" t="s">
        <v>495</v>
      </c>
      <c r="F315" s="227" t="s">
        <v>1804</v>
      </c>
      <c r="G315" s="227" t="s">
        <v>1288</v>
      </c>
      <c r="H315" s="215" t="s">
        <v>499</v>
      </c>
      <c r="I315" s="215" t="s">
        <v>1111</v>
      </c>
      <c r="J315" s="215" t="s">
        <v>18</v>
      </c>
      <c r="K315" s="46" t="s">
        <v>19</v>
      </c>
      <c r="L315" s="228">
        <v>25172502</v>
      </c>
      <c r="M315" s="45" t="s">
        <v>841</v>
      </c>
      <c r="N315" s="215" t="s">
        <v>1680</v>
      </c>
      <c r="O315" s="225">
        <v>114</v>
      </c>
      <c r="P315" s="229">
        <v>15000</v>
      </c>
      <c r="Q315" s="263">
        <v>1710000</v>
      </c>
    </row>
    <row r="316" spans="1:17" s="272" customFormat="1" ht="38.25" x14ac:dyDescent="0.2">
      <c r="A316" s="43" t="s">
        <v>893</v>
      </c>
      <c r="B316" s="225" t="s">
        <v>901</v>
      </c>
      <c r="C316" s="54" t="s">
        <v>493</v>
      </c>
      <c r="D316" s="226" t="s">
        <v>494</v>
      </c>
      <c r="E316" s="214" t="s">
        <v>495</v>
      </c>
      <c r="F316" s="227" t="s">
        <v>1804</v>
      </c>
      <c r="G316" s="227" t="s">
        <v>1288</v>
      </c>
      <c r="H316" s="215" t="s">
        <v>499</v>
      </c>
      <c r="I316" s="215" t="s">
        <v>1111</v>
      </c>
      <c r="J316" s="215" t="s">
        <v>20</v>
      </c>
      <c r="K316" s="46" t="s">
        <v>1609</v>
      </c>
      <c r="L316" s="228">
        <v>80101507</v>
      </c>
      <c r="M316" s="45" t="s">
        <v>872</v>
      </c>
      <c r="N316" s="215" t="s">
        <v>1680</v>
      </c>
      <c r="O316" s="225">
        <v>1</v>
      </c>
      <c r="P316" s="229">
        <v>400000</v>
      </c>
      <c r="Q316" s="263">
        <v>400000</v>
      </c>
    </row>
    <row r="317" spans="1:17" s="272" customFormat="1" ht="25.5" x14ac:dyDescent="0.2">
      <c r="A317" s="43" t="s">
        <v>893</v>
      </c>
      <c r="B317" s="225" t="s">
        <v>901</v>
      </c>
      <c r="C317" s="54" t="s">
        <v>493</v>
      </c>
      <c r="D317" s="226" t="s">
        <v>494</v>
      </c>
      <c r="E317" s="214" t="s">
        <v>495</v>
      </c>
      <c r="F317" s="227" t="s">
        <v>1804</v>
      </c>
      <c r="G317" s="227" t="s">
        <v>1288</v>
      </c>
      <c r="H317" s="215" t="s">
        <v>499</v>
      </c>
      <c r="I317" s="215" t="s">
        <v>1112</v>
      </c>
      <c r="J317" s="215" t="s">
        <v>1112</v>
      </c>
      <c r="K317" s="46" t="s">
        <v>1610</v>
      </c>
      <c r="L317" s="228"/>
      <c r="M317" s="45" t="s">
        <v>1998</v>
      </c>
      <c r="N317" s="215" t="s">
        <v>1680</v>
      </c>
      <c r="O317" s="225">
        <v>1</v>
      </c>
      <c r="P317" s="229">
        <v>500000</v>
      </c>
      <c r="Q317" s="263">
        <v>500000</v>
      </c>
    </row>
    <row r="318" spans="1:17" s="272" customFormat="1" ht="38.25" x14ac:dyDescent="0.2">
      <c r="A318" s="43" t="s">
        <v>893</v>
      </c>
      <c r="B318" s="225" t="s">
        <v>901</v>
      </c>
      <c r="C318" s="54" t="s">
        <v>493</v>
      </c>
      <c r="D318" s="226" t="s">
        <v>494</v>
      </c>
      <c r="E318" s="214" t="s">
        <v>495</v>
      </c>
      <c r="F318" s="227" t="s">
        <v>1804</v>
      </c>
      <c r="G318" s="227" t="s">
        <v>1288</v>
      </c>
      <c r="H318" s="215" t="s">
        <v>499</v>
      </c>
      <c r="I318" s="215" t="s">
        <v>1111</v>
      </c>
      <c r="J318" s="215" t="s">
        <v>22</v>
      </c>
      <c r="K318" s="46" t="s">
        <v>1611</v>
      </c>
      <c r="L318" s="228">
        <v>26111703</v>
      </c>
      <c r="M318" s="45" t="s">
        <v>842</v>
      </c>
      <c r="N318" s="215" t="s">
        <v>1680</v>
      </c>
      <c r="O318" s="225">
        <v>20</v>
      </c>
      <c r="P318" s="229">
        <v>10000</v>
      </c>
      <c r="Q318" s="263">
        <v>200000</v>
      </c>
    </row>
    <row r="319" spans="1:17" s="272" customFormat="1" ht="25.5" x14ac:dyDescent="0.2">
      <c r="A319" s="43" t="s">
        <v>893</v>
      </c>
      <c r="B319" s="225" t="s">
        <v>901</v>
      </c>
      <c r="C319" s="54" t="s">
        <v>493</v>
      </c>
      <c r="D319" s="226" t="s">
        <v>494</v>
      </c>
      <c r="E319" s="214" t="s">
        <v>495</v>
      </c>
      <c r="F319" s="227" t="s">
        <v>1804</v>
      </c>
      <c r="G319" s="227" t="s">
        <v>1288</v>
      </c>
      <c r="H319" s="215" t="s">
        <v>499</v>
      </c>
      <c r="I319" s="215" t="s">
        <v>1111</v>
      </c>
      <c r="J319" s="215" t="s">
        <v>2011</v>
      </c>
      <c r="K319" s="46" t="s">
        <v>109</v>
      </c>
      <c r="L319" s="228">
        <v>78101701</v>
      </c>
      <c r="M319" s="45" t="s">
        <v>870</v>
      </c>
      <c r="N319" s="215" t="s">
        <v>1680</v>
      </c>
      <c r="O319" s="225">
        <v>1</v>
      </c>
      <c r="P319" s="229">
        <v>20000</v>
      </c>
      <c r="Q319" s="263">
        <v>20000</v>
      </c>
    </row>
    <row r="320" spans="1:17" s="272" customFormat="1" ht="25.5" x14ac:dyDescent="0.2">
      <c r="A320" s="43" t="s">
        <v>893</v>
      </c>
      <c r="B320" s="225" t="s">
        <v>901</v>
      </c>
      <c r="C320" s="54" t="s">
        <v>493</v>
      </c>
      <c r="D320" s="226" t="s">
        <v>494</v>
      </c>
      <c r="E320" s="214" t="s">
        <v>495</v>
      </c>
      <c r="F320" s="227" t="s">
        <v>1804</v>
      </c>
      <c r="G320" s="227" t="s">
        <v>1288</v>
      </c>
      <c r="H320" s="215" t="s">
        <v>499</v>
      </c>
      <c r="I320" s="215" t="s">
        <v>1111</v>
      </c>
      <c r="J320" s="215" t="s">
        <v>1612</v>
      </c>
      <c r="K320" s="46" t="s">
        <v>1612</v>
      </c>
      <c r="L320" s="228"/>
      <c r="M320" s="45" t="s">
        <v>2012</v>
      </c>
      <c r="N320" s="215" t="s">
        <v>1680</v>
      </c>
      <c r="O320" s="225">
        <v>1</v>
      </c>
      <c r="P320" s="229">
        <v>40000</v>
      </c>
      <c r="Q320" s="263">
        <v>40000</v>
      </c>
    </row>
    <row r="321" spans="1:17" s="272" customFormat="1" ht="76.5" x14ac:dyDescent="0.2">
      <c r="A321" s="43" t="s">
        <v>897</v>
      </c>
      <c r="B321" s="225" t="s">
        <v>901</v>
      </c>
      <c r="C321" s="54" t="s">
        <v>599</v>
      </c>
      <c r="D321" s="226" t="s">
        <v>600</v>
      </c>
      <c r="E321" s="227" t="s">
        <v>651</v>
      </c>
      <c r="F321" s="227" t="s">
        <v>1844</v>
      </c>
      <c r="G321" s="227" t="s">
        <v>1288</v>
      </c>
      <c r="H321" s="215" t="s">
        <v>1337</v>
      </c>
      <c r="I321" s="215" t="s">
        <v>1111</v>
      </c>
      <c r="J321" s="215" t="s">
        <v>118</v>
      </c>
      <c r="K321" s="46" t="s">
        <v>2093</v>
      </c>
      <c r="L321" s="228">
        <v>80141607</v>
      </c>
      <c r="M321" s="45" t="s">
        <v>863</v>
      </c>
      <c r="N321" s="215" t="s">
        <v>1549</v>
      </c>
      <c r="O321" s="225">
        <v>2</v>
      </c>
      <c r="P321" s="229">
        <v>200000</v>
      </c>
      <c r="Q321" s="263">
        <v>400000</v>
      </c>
    </row>
    <row r="322" spans="1:17" s="272" customFormat="1" ht="38.25" x14ac:dyDescent="0.2">
      <c r="A322" s="43" t="s">
        <v>897</v>
      </c>
      <c r="B322" s="225" t="s">
        <v>901</v>
      </c>
      <c r="C322" s="54" t="s">
        <v>599</v>
      </c>
      <c r="D322" s="226" t="s">
        <v>600</v>
      </c>
      <c r="E322" s="227" t="s">
        <v>645</v>
      </c>
      <c r="F322" s="227" t="s">
        <v>1843</v>
      </c>
      <c r="G322" s="227" t="s">
        <v>1288</v>
      </c>
      <c r="H322" s="215" t="s">
        <v>1339</v>
      </c>
      <c r="I322" s="215" t="s">
        <v>1363</v>
      </c>
      <c r="J322" s="215" t="s">
        <v>2094</v>
      </c>
      <c r="K322" s="46" t="s">
        <v>2094</v>
      </c>
      <c r="L322" s="228" t="s">
        <v>1369</v>
      </c>
      <c r="M322" s="45"/>
      <c r="N322" s="215" t="s">
        <v>903</v>
      </c>
      <c r="O322" s="225">
        <v>4</v>
      </c>
      <c r="P322" s="229">
        <v>100000</v>
      </c>
      <c r="Q322" s="263">
        <v>400000</v>
      </c>
    </row>
    <row r="323" spans="1:17" s="272" customFormat="1" ht="38.25" x14ac:dyDescent="0.2">
      <c r="A323" s="43" t="s">
        <v>897</v>
      </c>
      <c r="B323" s="225" t="s">
        <v>901</v>
      </c>
      <c r="C323" s="54" t="s">
        <v>599</v>
      </c>
      <c r="D323" s="226" t="s">
        <v>600</v>
      </c>
      <c r="E323" s="227" t="s">
        <v>645</v>
      </c>
      <c r="F323" s="227" t="s">
        <v>1843</v>
      </c>
      <c r="G323" s="227" t="s">
        <v>1288</v>
      </c>
      <c r="H323" s="215" t="s">
        <v>1336</v>
      </c>
      <c r="I323" s="215" t="s">
        <v>1363</v>
      </c>
      <c r="J323" s="215" t="s">
        <v>2094</v>
      </c>
      <c r="K323" s="46" t="s">
        <v>2094</v>
      </c>
      <c r="L323" s="228" t="s">
        <v>1369</v>
      </c>
      <c r="M323" s="45"/>
      <c r="N323" s="215" t="s">
        <v>903</v>
      </c>
      <c r="O323" s="225">
        <v>2</v>
      </c>
      <c r="P323" s="229">
        <v>100000</v>
      </c>
      <c r="Q323" s="263">
        <v>200000</v>
      </c>
    </row>
    <row r="324" spans="1:17" s="272" customFormat="1" ht="76.5" x14ac:dyDescent="0.2">
      <c r="A324" s="43" t="s">
        <v>897</v>
      </c>
      <c r="B324" s="225" t="s">
        <v>901</v>
      </c>
      <c r="C324" s="54" t="s">
        <v>599</v>
      </c>
      <c r="D324" s="226" t="s">
        <v>600</v>
      </c>
      <c r="E324" s="214" t="s">
        <v>651</v>
      </c>
      <c r="F324" s="227" t="s">
        <v>1844</v>
      </c>
      <c r="G324" s="227" t="s">
        <v>1288</v>
      </c>
      <c r="H324" s="215" t="s">
        <v>1337</v>
      </c>
      <c r="I324" s="215" t="s">
        <v>1112</v>
      </c>
      <c r="J324" s="215" t="s">
        <v>1112</v>
      </c>
      <c r="K324" s="46" t="s">
        <v>2055</v>
      </c>
      <c r="L324" s="228"/>
      <c r="M324" s="45" t="s">
        <v>2036</v>
      </c>
      <c r="N324" s="215" t="s">
        <v>1680</v>
      </c>
      <c r="O324" s="225">
        <v>3</v>
      </c>
      <c r="P324" s="229">
        <v>100000</v>
      </c>
      <c r="Q324" s="263">
        <v>300000</v>
      </c>
    </row>
    <row r="325" spans="1:17" s="272" customFormat="1" ht="25.5" x14ac:dyDescent="0.2">
      <c r="A325" s="43" t="s">
        <v>893</v>
      </c>
      <c r="B325" s="225" t="s">
        <v>901</v>
      </c>
      <c r="C325" s="54" t="s">
        <v>493</v>
      </c>
      <c r="D325" s="226" t="s">
        <v>494</v>
      </c>
      <c r="E325" s="227" t="s">
        <v>495</v>
      </c>
      <c r="F325" s="227" t="s">
        <v>1804</v>
      </c>
      <c r="G325" s="227" t="s">
        <v>1288</v>
      </c>
      <c r="H325" s="215" t="s">
        <v>499</v>
      </c>
      <c r="I325" s="215" t="s">
        <v>1112</v>
      </c>
      <c r="J325" s="215" t="s">
        <v>1112</v>
      </c>
      <c r="K325" s="46" t="s">
        <v>2055</v>
      </c>
      <c r="L325" s="228"/>
      <c r="M325" s="45" t="s">
        <v>2036</v>
      </c>
      <c r="N325" s="215" t="s">
        <v>1680</v>
      </c>
      <c r="O325" s="225">
        <v>1</v>
      </c>
      <c r="P325" s="229">
        <v>300000</v>
      </c>
      <c r="Q325" s="263">
        <v>300000</v>
      </c>
    </row>
    <row r="326" spans="1:17" s="272" customFormat="1" ht="25.5" x14ac:dyDescent="0.2">
      <c r="A326" s="43" t="s">
        <v>893</v>
      </c>
      <c r="B326" s="225" t="s">
        <v>901</v>
      </c>
      <c r="C326" s="54" t="s">
        <v>493</v>
      </c>
      <c r="D326" s="226" t="s">
        <v>494</v>
      </c>
      <c r="E326" s="227" t="s">
        <v>495</v>
      </c>
      <c r="F326" s="227" t="s">
        <v>1804</v>
      </c>
      <c r="G326" s="227" t="s">
        <v>1288</v>
      </c>
      <c r="H326" s="215" t="s">
        <v>499</v>
      </c>
      <c r="I326" s="215" t="s">
        <v>1111</v>
      </c>
      <c r="J326" s="215" t="s">
        <v>49</v>
      </c>
      <c r="K326" s="46" t="s">
        <v>2066</v>
      </c>
      <c r="L326" s="228">
        <v>46171610</v>
      </c>
      <c r="M326" s="45" t="s">
        <v>840</v>
      </c>
      <c r="N326" s="215" t="s">
        <v>1680</v>
      </c>
      <c r="O326" s="225">
        <v>1</v>
      </c>
      <c r="P326" s="229">
        <v>100000</v>
      </c>
      <c r="Q326" s="263">
        <v>100000</v>
      </c>
    </row>
    <row r="327" spans="1:17" s="272" customFormat="1" ht="25.5" x14ac:dyDescent="0.2">
      <c r="A327" s="43" t="s">
        <v>729</v>
      </c>
      <c r="B327" s="225" t="s">
        <v>901</v>
      </c>
      <c r="C327" s="54" t="s">
        <v>493</v>
      </c>
      <c r="D327" s="226" t="s">
        <v>494</v>
      </c>
      <c r="E327" s="227" t="s">
        <v>495</v>
      </c>
      <c r="F327" s="227" t="s">
        <v>1813</v>
      </c>
      <c r="G327" s="227" t="s">
        <v>1286</v>
      </c>
      <c r="H327" s="215" t="s">
        <v>1574</v>
      </c>
      <c r="I327" s="215" t="s">
        <v>1363</v>
      </c>
      <c r="J327" s="215" t="s">
        <v>2038</v>
      </c>
      <c r="K327" s="46" t="s">
        <v>2038</v>
      </c>
      <c r="L327" s="228"/>
      <c r="M327" s="45" t="s">
        <v>875</v>
      </c>
      <c r="N327" s="215" t="s">
        <v>903</v>
      </c>
      <c r="O327" s="225">
        <v>1</v>
      </c>
      <c r="P327" s="229">
        <v>45122663.25</v>
      </c>
      <c r="Q327" s="263">
        <v>45122663.25</v>
      </c>
    </row>
    <row r="328" spans="1:17" s="272" customFormat="1" ht="38.25" x14ac:dyDescent="0.2">
      <c r="A328" s="257" t="s">
        <v>895</v>
      </c>
      <c r="B328" s="225" t="s">
        <v>901</v>
      </c>
      <c r="C328" s="54" t="s">
        <v>564</v>
      </c>
      <c r="D328" s="226" t="s">
        <v>565</v>
      </c>
      <c r="E328" s="227" t="s">
        <v>579</v>
      </c>
      <c r="F328" s="227" t="s">
        <v>1822</v>
      </c>
      <c r="G328" s="227" t="s">
        <v>1286</v>
      </c>
      <c r="H328" s="215" t="s">
        <v>1496</v>
      </c>
      <c r="I328" s="215" t="s">
        <v>1111</v>
      </c>
      <c r="J328" s="215" t="s">
        <v>32</v>
      </c>
      <c r="K328" s="46" t="s">
        <v>1934</v>
      </c>
      <c r="L328" s="228">
        <v>43231503</v>
      </c>
      <c r="M328" s="45" t="s">
        <v>872</v>
      </c>
      <c r="N328" s="215" t="s">
        <v>903</v>
      </c>
      <c r="O328" s="225">
        <v>1</v>
      </c>
      <c r="P328" s="229">
        <v>8652600</v>
      </c>
      <c r="Q328" s="263">
        <v>8652600</v>
      </c>
    </row>
    <row r="329" spans="1:17" s="272" customFormat="1" ht="38.25" x14ac:dyDescent="0.2">
      <c r="A329" s="43" t="s">
        <v>895</v>
      </c>
      <c r="B329" s="225" t="s">
        <v>901</v>
      </c>
      <c r="C329" s="54" t="s">
        <v>564</v>
      </c>
      <c r="D329" s="226" t="s">
        <v>565</v>
      </c>
      <c r="E329" s="227" t="s">
        <v>579</v>
      </c>
      <c r="F329" s="227" t="s">
        <v>1822</v>
      </c>
      <c r="G329" s="227" t="s">
        <v>1288</v>
      </c>
      <c r="H329" s="215" t="s">
        <v>1496</v>
      </c>
      <c r="I329" s="215" t="s">
        <v>1111</v>
      </c>
      <c r="J329" s="215" t="s">
        <v>32</v>
      </c>
      <c r="K329" s="46" t="s">
        <v>1933</v>
      </c>
      <c r="L329" s="228">
        <v>43231503</v>
      </c>
      <c r="M329" s="45" t="s">
        <v>1999</v>
      </c>
      <c r="N329" s="215" t="s">
        <v>903</v>
      </c>
      <c r="O329" s="225">
        <v>1</v>
      </c>
      <c r="P329" s="229">
        <v>375000</v>
      </c>
      <c r="Q329" s="263">
        <v>375000</v>
      </c>
    </row>
    <row r="330" spans="1:17" s="272" customFormat="1" ht="38.25" x14ac:dyDescent="0.2">
      <c r="A330" s="43" t="s">
        <v>895</v>
      </c>
      <c r="B330" s="225" t="s">
        <v>901</v>
      </c>
      <c r="C330" s="54" t="s">
        <v>564</v>
      </c>
      <c r="D330" s="226" t="s">
        <v>565</v>
      </c>
      <c r="E330" s="227" t="s">
        <v>579</v>
      </c>
      <c r="F330" s="227" t="s">
        <v>1822</v>
      </c>
      <c r="G330" s="227" t="s">
        <v>1288</v>
      </c>
      <c r="H330" s="215" t="s">
        <v>1496</v>
      </c>
      <c r="I330" s="215" t="s">
        <v>1111</v>
      </c>
      <c r="J330" s="215" t="s">
        <v>32</v>
      </c>
      <c r="K330" s="46" t="s">
        <v>1935</v>
      </c>
      <c r="L330" s="228">
        <v>43231503</v>
      </c>
      <c r="M330" s="45" t="s">
        <v>1999</v>
      </c>
      <c r="N330" s="215" t="s">
        <v>903</v>
      </c>
      <c r="O330" s="225">
        <v>8</v>
      </c>
      <c r="P330" s="229">
        <v>30000</v>
      </c>
      <c r="Q330" s="263">
        <v>240000</v>
      </c>
    </row>
    <row r="331" spans="1:17" s="272" customFormat="1" ht="38.25" x14ac:dyDescent="0.2">
      <c r="A331" s="43" t="s">
        <v>895</v>
      </c>
      <c r="B331" s="225" t="s">
        <v>901</v>
      </c>
      <c r="C331" s="54" t="s">
        <v>564</v>
      </c>
      <c r="D331" s="226" t="s">
        <v>565</v>
      </c>
      <c r="E331" s="227" t="s">
        <v>579</v>
      </c>
      <c r="F331" s="227" t="s">
        <v>1822</v>
      </c>
      <c r="G331" s="227" t="s">
        <v>1288</v>
      </c>
      <c r="H331" s="215" t="s">
        <v>1496</v>
      </c>
      <c r="I331" s="215" t="s">
        <v>1111</v>
      </c>
      <c r="J331" s="215" t="s">
        <v>32</v>
      </c>
      <c r="K331" s="46" t="s">
        <v>1936</v>
      </c>
      <c r="L331" s="228">
        <v>43231503</v>
      </c>
      <c r="M331" s="45" t="s">
        <v>1999</v>
      </c>
      <c r="N331" s="215" t="s">
        <v>903</v>
      </c>
      <c r="O331" s="225">
        <v>1</v>
      </c>
      <c r="P331" s="229">
        <v>25000</v>
      </c>
      <c r="Q331" s="263">
        <v>25000</v>
      </c>
    </row>
    <row r="332" spans="1:17" s="272" customFormat="1" ht="38.25" x14ac:dyDescent="0.2">
      <c r="A332" s="43" t="s">
        <v>895</v>
      </c>
      <c r="B332" s="225" t="s">
        <v>901</v>
      </c>
      <c r="C332" s="54" t="s">
        <v>564</v>
      </c>
      <c r="D332" s="226" t="s">
        <v>565</v>
      </c>
      <c r="E332" s="227" t="s">
        <v>579</v>
      </c>
      <c r="F332" s="227" t="s">
        <v>1822</v>
      </c>
      <c r="G332" s="227" t="s">
        <v>1288</v>
      </c>
      <c r="H332" s="215" t="s">
        <v>1496</v>
      </c>
      <c r="I332" s="215" t="s">
        <v>1111</v>
      </c>
      <c r="J332" s="215" t="s">
        <v>32</v>
      </c>
      <c r="K332" s="46" t="s">
        <v>1937</v>
      </c>
      <c r="L332" s="228">
        <v>43231503</v>
      </c>
      <c r="M332" s="45" t="s">
        <v>1999</v>
      </c>
      <c r="N332" s="215" t="s">
        <v>903</v>
      </c>
      <c r="O332" s="225">
        <v>1</v>
      </c>
      <c r="P332" s="229">
        <v>200000</v>
      </c>
      <c r="Q332" s="263">
        <v>200000</v>
      </c>
    </row>
    <row r="333" spans="1:17" s="272" customFormat="1" ht="38.25" x14ac:dyDescent="0.2">
      <c r="A333" s="43" t="s">
        <v>895</v>
      </c>
      <c r="B333" s="225" t="s">
        <v>901</v>
      </c>
      <c r="C333" s="54" t="s">
        <v>564</v>
      </c>
      <c r="D333" s="226" t="s">
        <v>565</v>
      </c>
      <c r="E333" s="227" t="s">
        <v>579</v>
      </c>
      <c r="F333" s="227" t="s">
        <v>1822</v>
      </c>
      <c r="G333" s="227" t="s">
        <v>1288</v>
      </c>
      <c r="H333" s="215" t="s">
        <v>1496</v>
      </c>
      <c r="I333" s="215" t="s">
        <v>1111</v>
      </c>
      <c r="J333" s="215" t="s">
        <v>32</v>
      </c>
      <c r="K333" s="46" t="s">
        <v>1938</v>
      </c>
      <c r="L333" s="228">
        <v>43231503</v>
      </c>
      <c r="M333" s="45" t="s">
        <v>1999</v>
      </c>
      <c r="N333" s="215" t="s">
        <v>903</v>
      </c>
      <c r="O333" s="225">
        <v>1</v>
      </c>
      <c r="P333" s="229">
        <v>400000</v>
      </c>
      <c r="Q333" s="263">
        <v>400000</v>
      </c>
    </row>
    <row r="334" spans="1:17" s="272" customFormat="1" ht="38.25" x14ac:dyDescent="0.2">
      <c r="A334" s="43" t="s">
        <v>895</v>
      </c>
      <c r="B334" s="225" t="s">
        <v>901</v>
      </c>
      <c r="C334" s="54" t="s">
        <v>564</v>
      </c>
      <c r="D334" s="226" t="s">
        <v>565</v>
      </c>
      <c r="E334" s="227" t="s">
        <v>579</v>
      </c>
      <c r="F334" s="227" t="s">
        <v>1822</v>
      </c>
      <c r="G334" s="227" t="s">
        <v>1288</v>
      </c>
      <c r="H334" s="215" t="s">
        <v>1496</v>
      </c>
      <c r="I334" s="215" t="s">
        <v>1111</v>
      </c>
      <c r="J334" s="215" t="s">
        <v>32</v>
      </c>
      <c r="K334" s="46" t="s">
        <v>1939</v>
      </c>
      <c r="L334" s="228">
        <v>43231503</v>
      </c>
      <c r="M334" s="45" t="s">
        <v>1999</v>
      </c>
      <c r="N334" s="215" t="s">
        <v>903</v>
      </c>
      <c r="O334" s="225">
        <v>5</v>
      </c>
      <c r="P334" s="229">
        <v>51300</v>
      </c>
      <c r="Q334" s="263">
        <v>256500</v>
      </c>
    </row>
    <row r="335" spans="1:17" s="272" customFormat="1" ht="38.25" x14ac:dyDescent="0.2">
      <c r="A335" s="43" t="s">
        <v>895</v>
      </c>
      <c r="B335" s="225" t="s">
        <v>901</v>
      </c>
      <c r="C335" s="54" t="s">
        <v>564</v>
      </c>
      <c r="D335" s="226" t="s">
        <v>565</v>
      </c>
      <c r="E335" s="227" t="s">
        <v>579</v>
      </c>
      <c r="F335" s="227" t="s">
        <v>1822</v>
      </c>
      <c r="G335" s="227" t="s">
        <v>1288</v>
      </c>
      <c r="H335" s="215" t="s">
        <v>1496</v>
      </c>
      <c r="I335" s="215" t="s">
        <v>1111</v>
      </c>
      <c r="J335" s="215" t="s">
        <v>32</v>
      </c>
      <c r="K335" s="46" t="s">
        <v>1940</v>
      </c>
      <c r="L335" s="228">
        <v>43231503</v>
      </c>
      <c r="M335" s="45" t="s">
        <v>1999</v>
      </c>
      <c r="N335" s="215" t="s">
        <v>903</v>
      </c>
      <c r="O335" s="225">
        <v>1</v>
      </c>
      <c r="P335" s="229">
        <v>256600</v>
      </c>
      <c r="Q335" s="263">
        <v>256600</v>
      </c>
    </row>
    <row r="336" spans="1:17" s="272" customFormat="1" ht="38.25" x14ac:dyDescent="0.2">
      <c r="A336" s="43" t="s">
        <v>895</v>
      </c>
      <c r="B336" s="225" t="s">
        <v>901</v>
      </c>
      <c r="C336" s="54" t="s">
        <v>564</v>
      </c>
      <c r="D336" s="226" t="s">
        <v>565</v>
      </c>
      <c r="E336" s="227" t="s">
        <v>579</v>
      </c>
      <c r="F336" s="227" t="s">
        <v>1822</v>
      </c>
      <c r="G336" s="227" t="s">
        <v>1288</v>
      </c>
      <c r="H336" s="215" t="s">
        <v>1496</v>
      </c>
      <c r="I336" s="215" t="s">
        <v>1111</v>
      </c>
      <c r="J336" s="215" t="s">
        <v>32</v>
      </c>
      <c r="K336" s="46" t="s">
        <v>1941</v>
      </c>
      <c r="L336" s="228">
        <v>43231503</v>
      </c>
      <c r="M336" s="45" t="s">
        <v>1999</v>
      </c>
      <c r="N336" s="215" t="s">
        <v>903</v>
      </c>
      <c r="O336" s="225">
        <v>3</v>
      </c>
      <c r="P336" s="229">
        <v>85500</v>
      </c>
      <c r="Q336" s="263">
        <v>256500</v>
      </c>
    </row>
    <row r="337" spans="1:17" s="272" customFormat="1" ht="38.25" x14ac:dyDescent="0.2">
      <c r="A337" s="43" t="s">
        <v>895</v>
      </c>
      <c r="B337" s="225" t="s">
        <v>901</v>
      </c>
      <c r="C337" s="54" t="s">
        <v>564</v>
      </c>
      <c r="D337" s="226" t="s">
        <v>565</v>
      </c>
      <c r="E337" s="227" t="s">
        <v>579</v>
      </c>
      <c r="F337" s="227" t="s">
        <v>1822</v>
      </c>
      <c r="G337" s="227" t="s">
        <v>1288</v>
      </c>
      <c r="H337" s="215" t="s">
        <v>1496</v>
      </c>
      <c r="I337" s="215" t="s">
        <v>1111</v>
      </c>
      <c r="J337" s="215" t="s">
        <v>32</v>
      </c>
      <c r="K337" s="46" t="s">
        <v>1942</v>
      </c>
      <c r="L337" s="228">
        <v>43231503</v>
      </c>
      <c r="M337" s="45" t="s">
        <v>1999</v>
      </c>
      <c r="N337" s="215" t="s">
        <v>903</v>
      </c>
      <c r="O337" s="225">
        <v>1</v>
      </c>
      <c r="P337" s="229">
        <v>256500</v>
      </c>
      <c r="Q337" s="263">
        <v>256500</v>
      </c>
    </row>
    <row r="338" spans="1:17" s="272" customFormat="1" ht="38.25" x14ac:dyDescent="0.2">
      <c r="A338" s="43" t="s">
        <v>895</v>
      </c>
      <c r="B338" s="225" t="s">
        <v>901</v>
      </c>
      <c r="C338" s="54" t="s">
        <v>564</v>
      </c>
      <c r="D338" s="226" t="s">
        <v>565</v>
      </c>
      <c r="E338" s="227" t="s">
        <v>579</v>
      </c>
      <c r="F338" s="227" t="s">
        <v>1822</v>
      </c>
      <c r="G338" s="227" t="s">
        <v>1288</v>
      </c>
      <c r="H338" s="215" t="s">
        <v>1496</v>
      </c>
      <c r="I338" s="215" t="s">
        <v>1111</v>
      </c>
      <c r="J338" s="215" t="s">
        <v>32</v>
      </c>
      <c r="K338" s="46" t="s">
        <v>1943</v>
      </c>
      <c r="L338" s="228">
        <v>43231503</v>
      </c>
      <c r="M338" s="45" t="s">
        <v>1999</v>
      </c>
      <c r="N338" s="215" t="s">
        <v>903</v>
      </c>
      <c r="O338" s="225">
        <v>1</v>
      </c>
      <c r="P338" s="229">
        <v>256500</v>
      </c>
      <c r="Q338" s="263">
        <v>256500</v>
      </c>
    </row>
    <row r="339" spans="1:17" s="272" customFormat="1" ht="38.25" x14ac:dyDescent="0.2">
      <c r="A339" s="43" t="s">
        <v>895</v>
      </c>
      <c r="B339" s="225" t="s">
        <v>901</v>
      </c>
      <c r="C339" s="54" t="s">
        <v>564</v>
      </c>
      <c r="D339" s="226" t="s">
        <v>565</v>
      </c>
      <c r="E339" s="227" t="s">
        <v>579</v>
      </c>
      <c r="F339" s="227" t="s">
        <v>1822</v>
      </c>
      <c r="G339" s="227" t="s">
        <v>1288</v>
      </c>
      <c r="H339" s="215" t="s">
        <v>1496</v>
      </c>
      <c r="I339" s="215" t="s">
        <v>1111</v>
      </c>
      <c r="J339" s="215" t="s">
        <v>32</v>
      </c>
      <c r="K339" s="46" t="s">
        <v>1944</v>
      </c>
      <c r="L339" s="228">
        <v>43231503</v>
      </c>
      <c r="M339" s="45" t="s">
        <v>1999</v>
      </c>
      <c r="N339" s="215" t="s">
        <v>903</v>
      </c>
      <c r="O339" s="225">
        <v>17</v>
      </c>
      <c r="P339" s="229">
        <v>1800</v>
      </c>
      <c r="Q339" s="263">
        <v>30600</v>
      </c>
    </row>
    <row r="340" spans="1:17" s="272" customFormat="1" ht="38.25" x14ac:dyDescent="0.2">
      <c r="A340" s="43" t="s">
        <v>895</v>
      </c>
      <c r="B340" s="225" t="s">
        <v>901</v>
      </c>
      <c r="C340" s="54" t="s">
        <v>564</v>
      </c>
      <c r="D340" s="226" t="s">
        <v>565</v>
      </c>
      <c r="E340" s="227" t="s">
        <v>579</v>
      </c>
      <c r="F340" s="227" t="s">
        <v>1822</v>
      </c>
      <c r="G340" s="227" t="s">
        <v>1288</v>
      </c>
      <c r="H340" s="215" t="s">
        <v>1496</v>
      </c>
      <c r="I340" s="215" t="s">
        <v>1111</v>
      </c>
      <c r="J340" s="215" t="s">
        <v>32</v>
      </c>
      <c r="K340" s="46" t="s">
        <v>1945</v>
      </c>
      <c r="L340" s="228">
        <v>43231503</v>
      </c>
      <c r="M340" s="45" t="s">
        <v>1999</v>
      </c>
      <c r="N340" s="215" t="s">
        <v>903</v>
      </c>
      <c r="O340" s="225">
        <v>1</v>
      </c>
      <c r="P340" s="229">
        <v>570000</v>
      </c>
      <c r="Q340" s="263">
        <v>570000</v>
      </c>
    </row>
    <row r="341" spans="1:17" s="272" customFormat="1" ht="38.25" x14ac:dyDescent="0.2">
      <c r="A341" s="43" t="s">
        <v>895</v>
      </c>
      <c r="B341" s="225" t="s">
        <v>901</v>
      </c>
      <c r="C341" s="54" t="s">
        <v>564</v>
      </c>
      <c r="D341" s="226" t="s">
        <v>565</v>
      </c>
      <c r="E341" s="227" t="s">
        <v>579</v>
      </c>
      <c r="F341" s="227" t="s">
        <v>1822</v>
      </c>
      <c r="G341" s="227" t="s">
        <v>1288</v>
      </c>
      <c r="H341" s="215" t="s">
        <v>1496</v>
      </c>
      <c r="I341" s="215" t="s">
        <v>1111</v>
      </c>
      <c r="J341" s="215" t="s">
        <v>32</v>
      </c>
      <c r="K341" s="46" t="s">
        <v>1946</v>
      </c>
      <c r="L341" s="228">
        <v>43231503</v>
      </c>
      <c r="M341" s="45" t="s">
        <v>1999</v>
      </c>
      <c r="N341" s="215" t="s">
        <v>903</v>
      </c>
      <c r="O341" s="225">
        <v>5</v>
      </c>
      <c r="P341" s="229">
        <v>30000</v>
      </c>
      <c r="Q341" s="263">
        <v>150000</v>
      </c>
    </row>
    <row r="342" spans="1:17" s="272" customFormat="1" ht="38.25" x14ac:dyDescent="0.2">
      <c r="A342" s="43" t="s">
        <v>895</v>
      </c>
      <c r="B342" s="225" t="s">
        <v>901</v>
      </c>
      <c r="C342" s="54" t="s">
        <v>564</v>
      </c>
      <c r="D342" s="226" t="s">
        <v>565</v>
      </c>
      <c r="E342" s="227" t="s">
        <v>579</v>
      </c>
      <c r="F342" s="227" t="s">
        <v>1822</v>
      </c>
      <c r="G342" s="227" t="s">
        <v>1288</v>
      </c>
      <c r="H342" s="215" t="s">
        <v>1496</v>
      </c>
      <c r="I342" s="215" t="s">
        <v>1111</v>
      </c>
      <c r="J342" s="215" t="s">
        <v>32</v>
      </c>
      <c r="K342" s="46" t="s">
        <v>1947</v>
      </c>
      <c r="L342" s="228">
        <v>43231503</v>
      </c>
      <c r="M342" s="45" t="s">
        <v>1999</v>
      </c>
      <c r="N342" s="215" t="s">
        <v>903</v>
      </c>
      <c r="O342" s="225">
        <v>5</v>
      </c>
      <c r="P342" s="229">
        <v>18000</v>
      </c>
      <c r="Q342" s="263">
        <v>90000</v>
      </c>
    </row>
    <row r="343" spans="1:17" s="272" customFormat="1" ht="38.25" x14ac:dyDescent="0.2">
      <c r="A343" s="43" t="s">
        <v>895</v>
      </c>
      <c r="B343" s="225" t="s">
        <v>901</v>
      </c>
      <c r="C343" s="54" t="s">
        <v>564</v>
      </c>
      <c r="D343" s="226" t="s">
        <v>565</v>
      </c>
      <c r="E343" s="227" t="s">
        <v>579</v>
      </c>
      <c r="F343" s="227" t="s">
        <v>1822</v>
      </c>
      <c r="G343" s="227" t="s">
        <v>1288</v>
      </c>
      <c r="H343" s="215" t="s">
        <v>1496</v>
      </c>
      <c r="I343" s="215" t="s">
        <v>1111</v>
      </c>
      <c r="J343" s="215" t="s">
        <v>32</v>
      </c>
      <c r="K343" s="46" t="s">
        <v>1948</v>
      </c>
      <c r="L343" s="228">
        <v>43231503</v>
      </c>
      <c r="M343" s="45" t="s">
        <v>1999</v>
      </c>
      <c r="N343" s="215" t="s">
        <v>903</v>
      </c>
      <c r="O343" s="225">
        <v>6</v>
      </c>
      <c r="P343" s="229">
        <v>15000</v>
      </c>
      <c r="Q343" s="263">
        <v>90000</v>
      </c>
    </row>
    <row r="344" spans="1:17" s="272" customFormat="1" ht="38.25" x14ac:dyDescent="0.2">
      <c r="A344" s="43" t="s">
        <v>895</v>
      </c>
      <c r="B344" s="225" t="s">
        <v>901</v>
      </c>
      <c r="C344" s="54" t="s">
        <v>564</v>
      </c>
      <c r="D344" s="226" t="s">
        <v>565</v>
      </c>
      <c r="E344" s="227" t="s">
        <v>579</v>
      </c>
      <c r="F344" s="227" t="s">
        <v>1822</v>
      </c>
      <c r="G344" s="227" t="s">
        <v>1288</v>
      </c>
      <c r="H344" s="215" t="s">
        <v>1496</v>
      </c>
      <c r="I344" s="215" t="s">
        <v>1111</v>
      </c>
      <c r="J344" s="215" t="s">
        <v>32</v>
      </c>
      <c r="K344" s="46" t="s">
        <v>1949</v>
      </c>
      <c r="L344" s="228">
        <v>43231503</v>
      </c>
      <c r="M344" s="45" t="s">
        <v>1999</v>
      </c>
      <c r="N344" s="215" t="s">
        <v>903</v>
      </c>
      <c r="O344" s="225">
        <v>4</v>
      </c>
      <c r="P344" s="229">
        <v>22500</v>
      </c>
      <c r="Q344" s="263">
        <v>90000</v>
      </c>
    </row>
    <row r="345" spans="1:17" s="272" customFormat="1" ht="38.25" x14ac:dyDescent="0.2">
      <c r="A345" s="43" t="s">
        <v>895</v>
      </c>
      <c r="B345" s="225" t="s">
        <v>901</v>
      </c>
      <c r="C345" s="54" t="s">
        <v>564</v>
      </c>
      <c r="D345" s="226" t="s">
        <v>565</v>
      </c>
      <c r="E345" s="227" t="s">
        <v>579</v>
      </c>
      <c r="F345" s="227" t="s">
        <v>1822</v>
      </c>
      <c r="G345" s="227" t="s">
        <v>1288</v>
      </c>
      <c r="H345" s="215" t="s">
        <v>1496</v>
      </c>
      <c r="I345" s="215" t="s">
        <v>1111</v>
      </c>
      <c r="J345" s="215" t="s">
        <v>32</v>
      </c>
      <c r="K345" s="46" t="s">
        <v>1950</v>
      </c>
      <c r="L345" s="228">
        <v>43231503</v>
      </c>
      <c r="M345" s="45" t="s">
        <v>1999</v>
      </c>
      <c r="N345" s="215" t="s">
        <v>903</v>
      </c>
      <c r="O345" s="225">
        <v>20</v>
      </c>
      <c r="P345" s="229">
        <v>100000</v>
      </c>
      <c r="Q345" s="263">
        <v>2000000</v>
      </c>
    </row>
    <row r="346" spans="1:17" s="272" customFormat="1" ht="38.25" x14ac:dyDescent="0.2">
      <c r="A346" s="43" t="s">
        <v>895</v>
      </c>
      <c r="B346" s="225" t="s">
        <v>901</v>
      </c>
      <c r="C346" s="54" t="s">
        <v>564</v>
      </c>
      <c r="D346" s="226" t="s">
        <v>565</v>
      </c>
      <c r="E346" s="227" t="s">
        <v>579</v>
      </c>
      <c r="F346" s="227" t="s">
        <v>1822</v>
      </c>
      <c r="G346" s="227" t="s">
        <v>1288</v>
      </c>
      <c r="H346" s="215" t="s">
        <v>1496</v>
      </c>
      <c r="I346" s="215" t="s">
        <v>1111</v>
      </c>
      <c r="J346" s="215" t="s">
        <v>32</v>
      </c>
      <c r="K346" s="46" t="s">
        <v>1951</v>
      </c>
      <c r="L346" s="228">
        <v>43231503</v>
      </c>
      <c r="M346" s="45" t="s">
        <v>1999</v>
      </c>
      <c r="N346" s="215" t="s">
        <v>903</v>
      </c>
      <c r="O346" s="225">
        <v>20</v>
      </c>
      <c r="P346" s="229">
        <v>90000</v>
      </c>
      <c r="Q346" s="263">
        <v>1800000</v>
      </c>
    </row>
    <row r="347" spans="1:17" s="272" customFormat="1" ht="38.25" x14ac:dyDescent="0.2">
      <c r="A347" s="43" t="s">
        <v>895</v>
      </c>
      <c r="B347" s="225" t="s">
        <v>901</v>
      </c>
      <c r="C347" s="54" t="s">
        <v>564</v>
      </c>
      <c r="D347" s="226" t="s">
        <v>565</v>
      </c>
      <c r="E347" s="227" t="s">
        <v>579</v>
      </c>
      <c r="F347" s="227" t="s">
        <v>1822</v>
      </c>
      <c r="G347" s="227" t="s">
        <v>1288</v>
      </c>
      <c r="H347" s="215" t="s">
        <v>1496</v>
      </c>
      <c r="I347" s="215" t="s">
        <v>1111</v>
      </c>
      <c r="J347" s="215" t="s">
        <v>32</v>
      </c>
      <c r="K347" s="46" t="s">
        <v>1952</v>
      </c>
      <c r="L347" s="228">
        <v>43231503</v>
      </c>
      <c r="M347" s="45" t="s">
        <v>1999</v>
      </c>
      <c r="N347" s="215" t="s">
        <v>903</v>
      </c>
      <c r="O347" s="225">
        <v>4</v>
      </c>
      <c r="P347" s="229">
        <v>16250</v>
      </c>
      <c r="Q347" s="263">
        <v>65000</v>
      </c>
    </row>
    <row r="348" spans="1:17" s="272" customFormat="1" ht="38.25" x14ac:dyDescent="0.2">
      <c r="A348" s="43" t="s">
        <v>751</v>
      </c>
      <c r="B348" s="225" t="s">
        <v>901</v>
      </c>
      <c r="C348" s="54" t="s">
        <v>305</v>
      </c>
      <c r="D348" s="226" t="s">
        <v>902</v>
      </c>
      <c r="E348" s="227" t="s">
        <v>358</v>
      </c>
      <c r="F348" s="227" t="s">
        <v>1766</v>
      </c>
      <c r="G348" s="227" t="s">
        <v>1288</v>
      </c>
      <c r="H348" s="215" t="s">
        <v>1901</v>
      </c>
      <c r="I348" s="215" t="s">
        <v>1111</v>
      </c>
      <c r="J348" s="215" t="s">
        <v>119</v>
      </c>
      <c r="K348" s="46" t="s">
        <v>2152</v>
      </c>
      <c r="L348" s="228">
        <v>82121503</v>
      </c>
      <c r="M348" s="45" t="s">
        <v>869</v>
      </c>
      <c r="N348" s="215" t="s">
        <v>903</v>
      </c>
      <c r="O348" s="225">
        <v>125</v>
      </c>
      <c r="P348" s="229">
        <v>5000</v>
      </c>
      <c r="Q348" s="263">
        <v>625000</v>
      </c>
    </row>
    <row r="349" spans="1:17" s="272" customFormat="1" ht="38.25" x14ac:dyDescent="0.2">
      <c r="A349" s="43" t="s">
        <v>790</v>
      </c>
      <c r="B349" s="225" t="s">
        <v>901</v>
      </c>
      <c r="C349" s="54" t="s">
        <v>377</v>
      </c>
      <c r="D349" s="226" t="s">
        <v>477</v>
      </c>
      <c r="E349" s="227" t="s">
        <v>482</v>
      </c>
      <c r="F349" s="227" t="s">
        <v>1801</v>
      </c>
      <c r="G349" s="227" t="s">
        <v>1286</v>
      </c>
      <c r="H349" s="215" t="s">
        <v>1223</v>
      </c>
      <c r="I349" s="215" t="s">
        <v>1363</v>
      </c>
      <c r="J349" s="215" t="s">
        <v>1415</v>
      </c>
      <c r="K349" s="46" t="s">
        <v>1416</v>
      </c>
      <c r="L349" s="228" t="s">
        <v>1369</v>
      </c>
      <c r="M349" s="45" t="s">
        <v>873</v>
      </c>
      <c r="N349" s="215" t="s">
        <v>903</v>
      </c>
      <c r="O349" s="225">
        <v>1</v>
      </c>
      <c r="P349" s="229">
        <v>1000000</v>
      </c>
      <c r="Q349" s="263">
        <v>1000000</v>
      </c>
    </row>
    <row r="350" spans="1:17" s="272" customFormat="1" ht="63.75" x14ac:dyDescent="0.2">
      <c r="A350" s="43" t="s">
        <v>156</v>
      </c>
      <c r="B350" s="225" t="s">
        <v>901</v>
      </c>
      <c r="C350" s="54" t="s">
        <v>151</v>
      </c>
      <c r="D350" s="226" t="s">
        <v>152</v>
      </c>
      <c r="E350" s="227" t="s">
        <v>482</v>
      </c>
      <c r="F350" s="227" t="s">
        <v>1797</v>
      </c>
      <c r="G350" s="227" t="s">
        <v>1286</v>
      </c>
      <c r="H350" s="215" t="s">
        <v>1370</v>
      </c>
      <c r="I350" s="215" t="s">
        <v>1112</v>
      </c>
      <c r="J350" s="215" t="s">
        <v>1112</v>
      </c>
      <c r="K350" s="46" t="s">
        <v>1383</v>
      </c>
      <c r="L350" s="228"/>
      <c r="M350" s="45" t="s">
        <v>1998</v>
      </c>
      <c r="N350" s="215" t="s">
        <v>903</v>
      </c>
      <c r="O350" s="225">
        <v>24</v>
      </c>
      <c r="P350" s="229">
        <v>2000</v>
      </c>
      <c r="Q350" s="263">
        <v>48000</v>
      </c>
    </row>
    <row r="351" spans="1:17" s="272" customFormat="1" ht="63.75" x14ac:dyDescent="0.2">
      <c r="A351" s="43" t="s">
        <v>790</v>
      </c>
      <c r="B351" s="225" t="s">
        <v>901</v>
      </c>
      <c r="C351" s="54" t="s">
        <v>377</v>
      </c>
      <c r="D351" s="226" t="s">
        <v>477</v>
      </c>
      <c r="E351" s="227" t="s">
        <v>482</v>
      </c>
      <c r="F351" s="227" t="s">
        <v>1796</v>
      </c>
      <c r="G351" s="227" t="s">
        <v>1286</v>
      </c>
      <c r="H351" s="215" t="s">
        <v>1424</v>
      </c>
      <c r="I351" s="215" t="s">
        <v>1363</v>
      </c>
      <c r="J351" s="215" t="s">
        <v>1422</v>
      </c>
      <c r="K351" s="46" t="s">
        <v>1423</v>
      </c>
      <c r="L351" s="228" t="s">
        <v>1369</v>
      </c>
      <c r="M351" s="45" t="s">
        <v>873</v>
      </c>
      <c r="N351" s="215" t="s">
        <v>903</v>
      </c>
      <c r="O351" s="225">
        <v>1</v>
      </c>
      <c r="P351" s="229">
        <v>2000000</v>
      </c>
      <c r="Q351" s="263">
        <v>2000000</v>
      </c>
    </row>
    <row r="352" spans="1:17" s="272" customFormat="1" ht="38.25" x14ac:dyDescent="0.2">
      <c r="A352" s="43" t="s">
        <v>790</v>
      </c>
      <c r="B352" s="225" t="s">
        <v>901</v>
      </c>
      <c r="C352" s="54" t="s">
        <v>377</v>
      </c>
      <c r="D352" s="226" t="s">
        <v>428</v>
      </c>
      <c r="E352" s="227" t="s">
        <v>471</v>
      </c>
      <c r="F352" s="227" t="s">
        <v>1793</v>
      </c>
      <c r="G352" s="227" t="s">
        <v>1286</v>
      </c>
      <c r="H352" s="215" t="s">
        <v>1181</v>
      </c>
      <c r="I352" s="215" t="s">
        <v>1363</v>
      </c>
      <c r="J352" s="215" t="s">
        <v>1413</v>
      </c>
      <c r="K352" s="46" t="s">
        <v>1414</v>
      </c>
      <c r="L352" s="228" t="s">
        <v>1369</v>
      </c>
      <c r="M352" s="45" t="s">
        <v>873</v>
      </c>
      <c r="N352" s="215" t="s">
        <v>903</v>
      </c>
      <c r="O352" s="225">
        <v>12</v>
      </c>
      <c r="P352" s="229">
        <v>135000</v>
      </c>
      <c r="Q352" s="263">
        <v>1620000</v>
      </c>
    </row>
    <row r="353" spans="1:17" s="272" customFormat="1" ht="63.75" x14ac:dyDescent="0.2">
      <c r="A353" s="43" t="s">
        <v>790</v>
      </c>
      <c r="B353" s="225" t="s">
        <v>901</v>
      </c>
      <c r="C353" s="54" t="s">
        <v>377</v>
      </c>
      <c r="D353" s="226" t="s">
        <v>428</v>
      </c>
      <c r="E353" s="227" t="s">
        <v>471</v>
      </c>
      <c r="F353" s="227" t="s">
        <v>1793</v>
      </c>
      <c r="G353" s="227" t="s">
        <v>1286</v>
      </c>
      <c r="H353" s="215" t="s">
        <v>1180</v>
      </c>
      <c r="I353" s="215" t="s">
        <v>1363</v>
      </c>
      <c r="J353" s="215" t="s">
        <v>1413</v>
      </c>
      <c r="K353" s="46" t="s">
        <v>1414</v>
      </c>
      <c r="L353" s="228"/>
      <c r="M353" s="45" t="s">
        <v>873</v>
      </c>
      <c r="N353" s="215" t="s">
        <v>903</v>
      </c>
      <c r="O353" s="225">
        <v>2</v>
      </c>
      <c r="P353" s="229">
        <v>270000</v>
      </c>
      <c r="Q353" s="263">
        <v>540000</v>
      </c>
    </row>
    <row r="354" spans="1:17" s="272" customFormat="1" ht="63.75" x14ac:dyDescent="0.2">
      <c r="A354" s="43" t="s">
        <v>790</v>
      </c>
      <c r="B354" s="225" t="s">
        <v>901</v>
      </c>
      <c r="C354" s="54" t="s">
        <v>377</v>
      </c>
      <c r="D354" s="226" t="s">
        <v>477</v>
      </c>
      <c r="E354" s="227" t="s">
        <v>478</v>
      </c>
      <c r="F354" s="227" t="s">
        <v>1795</v>
      </c>
      <c r="G354" s="227" t="s">
        <v>1286</v>
      </c>
      <c r="H354" s="215" t="s">
        <v>1212</v>
      </c>
      <c r="I354" s="215" t="s">
        <v>1112</v>
      </c>
      <c r="J354" s="215" t="s">
        <v>2037</v>
      </c>
      <c r="K354" s="46" t="s">
        <v>1421</v>
      </c>
      <c r="L354" s="228" t="s">
        <v>1369</v>
      </c>
      <c r="M354" s="45" t="s">
        <v>2036</v>
      </c>
      <c r="N354" s="215" t="s">
        <v>903</v>
      </c>
      <c r="O354" s="225">
        <v>1</v>
      </c>
      <c r="P354" s="229">
        <v>200000</v>
      </c>
      <c r="Q354" s="263">
        <v>200000</v>
      </c>
    </row>
    <row r="355" spans="1:17" s="272" customFormat="1" ht="63.75" x14ac:dyDescent="0.2">
      <c r="A355" s="43" t="s">
        <v>790</v>
      </c>
      <c r="B355" s="225" t="s">
        <v>901</v>
      </c>
      <c r="C355" s="54" t="s">
        <v>377</v>
      </c>
      <c r="D355" s="226" t="s">
        <v>477</v>
      </c>
      <c r="E355" s="227" t="s">
        <v>478</v>
      </c>
      <c r="F355" s="227" t="s">
        <v>1795</v>
      </c>
      <c r="G355" s="227" t="s">
        <v>1286</v>
      </c>
      <c r="H355" s="215" t="s">
        <v>1212</v>
      </c>
      <c r="I355" s="215" t="s">
        <v>1363</v>
      </c>
      <c r="J355" s="215" t="s">
        <v>1420</v>
      </c>
      <c r="K355" s="46" t="s">
        <v>2067</v>
      </c>
      <c r="L355" s="228" t="s">
        <v>1369</v>
      </c>
      <c r="M355" s="45" t="s">
        <v>873</v>
      </c>
      <c r="N355" s="215" t="s">
        <v>903</v>
      </c>
      <c r="O355" s="225">
        <v>1</v>
      </c>
      <c r="P355" s="229">
        <v>5000000</v>
      </c>
      <c r="Q355" s="263">
        <v>5000000</v>
      </c>
    </row>
    <row r="356" spans="1:17" s="272" customFormat="1" ht="76.5" x14ac:dyDescent="0.2">
      <c r="A356" s="43" t="s">
        <v>790</v>
      </c>
      <c r="B356" s="225" t="s">
        <v>901</v>
      </c>
      <c r="C356" s="54" t="s">
        <v>377</v>
      </c>
      <c r="D356" s="226" t="s">
        <v>477</v>
      </c>
      <c r="E356" s="227" t="s">
        <v>478</v>
      </c>
      <c r="F356" s="227" t="s">
        <v>1794</v>
      </c>
      <c r="G356" s="227" t="s">
        <v>1286</v>
      </c>
      <c r="H356" s="215" t="s">
        <v>1198</v>
      </c>
      <c r="I356" s="215" t="s">
        <v>1363</v>
      </c>
      <c r="J356" s="215" t="s">
        <v>1417</v>
      </c>
      <c r="K356" s="46" t="s">
        <v>1417</v>
      </c>
      <c r="L356" s="228" t="s">
        <v>1369</v>
      </c>
      <c r="M356" s="45" t="s">
        <v>873</v>
      </c>
      <c r="N356" s="215" t="s">
        <v>903</v>
      </c>
      <c r="O356" s="225">
        <v>1</v>
      </c>
      <c r="P356" s="229">
        <v>1500000</v>
      </c>
      <c r="Q356" s="263">
        <v>1500000</v>
      </c>
    </row>
    <row r="357" spans="1:17" s="272" customFormat="1" ht="63.75" x14ac:dyDescent="0.2">
      <c r="A357" s="43" t="s">
        <v>790</v>
      </c>
      <c r="B357" s="225" t="s">
        <v>901</v>
      </c>
      <c r="C357" s="54" t="s">
        <v>377</v>
      </c>
      <c r="D357" s="226" t="s">
        <v>477</v>
      </c>
      <c r="E357" s="227" t="s">
        <v>478</v>
      </c>
      <c r="F357" s="227" t="s">
        <v>1794</v>
      </c>
      <c r="G357" s="227" t="s">
        <v>1286</v>
      </c>
      <c r="H357" s="215" t="s">
        <v>1426</v>
      </c>
      <c r="I357" s="215" t="s">
        <v>1363</v>
      </c>
      <c r="J357" s="215" t="s">
        <v>1418</v>
      </c>
      <c r="K357" s="46" t="s">
        <v>1419</v>
      </c>
      <c r="L357" s="228" t="s">
        <v>1369</v>
      </c>
      <c r="M357" s="45" t="s">
        <v>873</v>
      </c>
      <c r="N357" s="215" t="s">
        <v>903</v>
      </c>
      <c r="O357" s="225">
        <v>420</v>
      </c>
      <c r="P357" s="229">
        <v>900</v>
      </c>
      <c r="Q357" s="263">
        <v>378000</v>
      </c>
    </row>
    <row r="358" spans="1:17" s="272" customFormat="1" ht="25.5" x14ac:dyDescent="0.2">
      <c r="A358" s="43" t="s">
        <v>640</v>
      </c>
      <c r="B358" s="225" t="s">
        <v>901</v>
      </c>
      <c r="C358" s="54" t="s">
        <v>599</v>
      </c>
      <c r="D358" s="226" t="s">
        <v>600</v>
      </c>
      <c r="E358" s="227" t="s">
        <v>642</v>
      </c>
      <c r="F358" s="227" t="s">
        <v>1836</v>
      </c>
      <c r="G358" s="227" t="s">
        <v>1288</v>
      </c>
      <c r="H358" s="215" t="s">
        <v>2045</v>
      </c>
      <c r="I358" s="215" t="s">
        <v>1111</v>
      </c>
      <c r="J358" s="215" t="s">
        <v>119</v>
      </c>
      <c r="K358" s="46" t="s">
        <v>1483</v>
      </c>
      <c r="L358" s="228">
        <v>82121503</v>
      </c>
      <c r="M358" s="45" t="s">
        <v>869</v>
      </c>
      <c r="N358" s="215" t="s">
        <v>903</v>
      </c>
      <c r="O358" s="225">
        <v>2000</v>
      </c>
      <c r="P358" s="229">
        <v>200</v>
      </c>
      <c r="Q358" s="263">
        <v>2475500</v>
      </c>
    </row>
    <row r="359" spans="1:17" s="272" customFormat="1" ht="25.5" x14ac:dyDescent="0.2">
      <c r="A359" s="43" t="s">
        <v>726</v>
      </c>
      <c r="B359" s="225" t="s">
        <v>901</v>
      </c>
      <c r="C359" s="54" t="s">
        <v>493</v>
      </c>
      <c r="D359" s="226" t="s">
        <v>494</v>
      </c>
      <c r="E359" s="227" t="s">
        <v>1562</v>
      </c>
      <c r="F359" s="227" t="s">
        <v>1814</v>
      </c>
      <c r="G359" s="227" t="s">
        <v>1288</v>
      </c>
      <c r="H359" s="215" t="s">
        <v>1589</v>
      </c>
      <c r="I359" s="215" t="s">
        <v>1111</v>
      </c>
      <c r="J359" s="215" t="s">
        <v>2058</v>
      </c>
      <c r="K359" s="46"/>
      <c r="L359" s="228"/>
      <c r="M359" s="45" t="s">
        <v>859</v>
      </c>
      <c r="N359" s="215" t="s">
        <v>903</v>
      </c>
      <c r="O359" s="225">
        <v>1</v>
      </c>
      <c r="P359" s="229">
        <v>2000000</v>
      </c>
      <c r="Q359" s="263">
        <v>2000000</v>
      </c>
    </row>
    <row r="360" spans="1:17" s="272" customFormat="1" ht="25.5" x14ac:dyDescent="0.2">
      <c r="A360" s="43" t="s">
        <v>729</v>
      </c>
      <c r="B360" s="225" t="s">
        <v>901</v>
      </c>
      <c r="C360" s="54" t="s">
        <v>493</v>
      </c>
      <c r="D360" s="226" t="s">
        <v>494</v>
      </c>
      <c r="E360" s="227" t="s">
        <v>1562</v>
      </c>
      <c r="F360" s="227" t="s">
        <v>1814</v>
      </c>
      <c r="G360" s="227" t="s">
        <v>1288</v>
      </c>
      <c r="H360" s="215" t="s">
        <v>1591</v>
      </c>
      <c r="I360" s="215" t="s">
        <v>1111</v>
      </c>
      <c r="J360" s="215" t="s">
        <v>2058</v>
      </c>
      <c r="K360" s="46"/>
      <c r="L360" s="228"/>
      <c r="M360" s="45" t="s">
        <v>859</v>
      </c>
      <c r="N360" s="215" t="s">
        <v>903</v>
      </c>
      <c r="O360" s="225">
        <v>1</v>
      </c>
      <c r="P360" s="229">
        <v>2000000</v>
      </c>
      <c r="Q360" s="229">
        <v>2000000</v>
      </c>
    </row>
    <row r="361" spans="1:17" s="272" customFormat="1" ht="25.5" x14ac:dyDescent="0.2">
      <c r="A361" s="43" t="s">
        <v>727</v>
      </c>
      <c r="B361" s="225" t="s">
        <v>901</v>
      </c>
      <c r="C361" s="54" t="s">
        <v>493</v>
      </c>
      <c r="D361" s="226" t="s">
        <v>494</v>
      </c>
      <c r="E361" s="227" t="s">
        <v>1562</v>
      </c>
      <c r="F361" s="227" t="s">
        <v>1814</v>
      </c>
      <c r="G361" s="227" t="s">
        <v>1288</v>
      </c>
      <c r="H361" s="215" t="s">
        <v>1588</v>
      </c>
      <c r="I361" s="215" t="s">
        <v>1111</v>
      </c>
      <c r="J361" s="215" t="s">
        <v>2058</v>
      </c>
      <c r="K361" s="46"/>
      <c r="L361" s="228"/>
      <c r="M361" s="45" t="s">
        <v>859</v>
      </c>
      <c r="N361" s="215" t="s">
        <v>903</v>
      </c>
      <c r="O361" s="225">
        <v>1</v>
      </c>
      <c r="P361" s="229">
        <v>2000000</v>
      </c>
      <c r="Q361" s="263">
        <v>2000000</v>
      </c>
    </row>
    <row r="362" spans="1:17" s="272" customFormat="1" ht="25.5" x14ac:dyDescent="0.2">
      <c r="A362" s="43" t="s">
        <v>728</v>
      </c>
      <c r="B362" s="225" t="s">
        <v>901</v>
      </c>
      <c r="C362" s="54" t="s">
        <v>493</v>
      </c>
      <c r="D362" s="226" t="s">
        <v>494</v>
      </c>
      <c r="E362" s="227" t="s">
        <v>1562</v>
      </c>
      <c r="F362" s="227" t="s">
        <v>1814</v>
      </c>
      <c r="G362" s="227" t="s">
        <v>1288</v>
      </c>
      <c r="H362" s="215" t="s">
        <v>1590</v>
      </c>
      <c r="I362" s="215" t="s">
        <v>1111</v>
      </c>
      <c r="J362" s="215" t="s">
        <v>2058</v>
      </c>
      <c r="K362" s="46"/>
      <c r="L362" s="228"/>
      <c r="M362" s="45" t="s">
        <v>859</v>
      </c>
      <c r="N362" s="215" t="s">
        <v>16</v>
      </c>
      <c r="O362" s="225">
        <v>1</v>
      </c>
      <c r="P362" s="229">
        <v>2000000</v>
      </c>
      <c r="Q362" s="229">
        <v>2000000</v>
      </c>
    </row>
    <row r="363" spans="1:17" s="272" customFormat="1" ht="25.5" x14ac:dyDescent="0.2">
      <c r="A363" s="43" t="s">
        <v>730</v>
      </c>
      <c r="B363" s="225" t="s">
        <v>901</v>
      </c>
      <c r="C363" s="54" t="s">
        <v>493</v>
      </c>
      <c r="D363" s="226" t="s">
        <v>494</v>
      </c>
      <c r="E363" s="227" t="s">
        <v>1562</v>
      </c>
      <c r="F363" s="227" t="s">
        <v>1814</v>
      </c>
      <c r="G363" s="227" t="s">
        <v>1288</v>
      </c>
      <c r="H363" s="215" t="s">
        <v>1592</v>
      </c>
      <c r="I363" s="215" t="s">
        <v>1111</v>
      </c>
      <c r="J363" s="215" t="s">
        <v>2058</v>
      </c>
      <c r="K363" s="46"/>
      <c r="L363" s="228"/>
      <c r="M363" s="45" t="s">
        <v>859</v>
      </c>
      <c r="N363" s="215" t="s">
        <v>903</v>
      </c>
      <c r="O363" s="225">
        <v>1</v>
      </c>
      <c r="P363" s="229">
        <v>2000000</v>
      </c>
      <c r="Q363" s="263">
        <v>2000000</v>
      </c>
    </row>
    <row r="364" spans="1:17" s="272" customFormat="1" ht="38.25" x14ac:dyDescent="0.2">
      <c r="A364" s="43" t="s">
        <v>893</v>
      </c>
      <c r="B364" s="225" t="s">
        <v>901</v>
      </c>
      <c r="C364" s="54" t="s">
        <v>493</v>
      </c>
      <c r="D364" s="226" t="s">
        <v>494</v>
      </c>
      <c r="E364" s="214" t="s">
        <v>1562</v>
      </c>
      <c r="F364" s="227" t="s">
        <v>1814</v>
      </c>
      <c r="G364" s="227" t="s">
        <v>1288</v>
      </c>
      <c r="H364" s="215" t="s">
        <v>1587</v>
      </c>
      <c r="I364" s="215" t="s">
        <v>1111</v>
      </c>
      <c r="J364" s="215" t="s">
        <v>815</v>
      </c>
      <c r="K364" s="46" t="s">
        <v>1635</v>
      </c>
      <c r="L364" s="228">
        <v>12164504</v>
      </c>
      <c r="M364" s="45" t="s">
        <v>814</v>
      </c>
      <c r="N364" s="215" t="s">
        <v>903</v>
      </c>
      <c r="O364" s="225">
        <v>4</v>
      </c>
      <c r="P364" s="229">
        <v>575025</v>
      </c>
      <c r="Q364" s="263">
        <v>2300100</v>
      </c>
    </row>
    <row r="365" spans="1:17" s="272" customFormat="1" ht="25.5" x14ac:dyDescent="0.2">
      <c r="A365" s="43" t="s">
        <v>893</v>
      </c>
      <c r="B365" s="225" t="s">
        <v>901</v>
      </c>
      <c r="C365" s="54" t="s">
        <v>493</v>
      </c>
      <c r="D365" s="226" t="s">
        <v>494</v>
      </c>
      <c r="E365" s="214" t="s">
        <v>1562</v>
      </c>
      <c r="F365" s="227" t="s">
        <v>1814</v>
      </c>
      <c r="G365" s="227" t="s">
        <v>1288</v>
      </c>
      <c r="H365" s="215" t="s">
        <v>1587</v>
      </c>
      <c r="I365" s="215" t="s">
        <v>1111</v>
      </c>
      <c r="J365" s="215" t="s">
        <v>820</v>
      </c>
      <c r="K365" s="46" t="s">
        <v>1636</v>
      </c>
      <c r="L365" s="228">
        <v>14111704</v>
      </c>
      <c r="M365" s="45" t="s">
        <v>819</v>
      </c>
      <c r="N365" s="215" t="s">
        <v>903</v>
      </c>
      <c r="O365" s="225">
        <v>4</v>
      </c>
      <c r="P365" s="229">
        <v>240075</v>
      </c>
      <c r="Q365" s="263">
        <v>960300</v>
      </c>
    </row>
    <row r="366" spans="1:17" s="272" customFormat="1" ht="25.5" x14ac:dyDescent="0.2">
      <c r="A366" s="43" t="s">
        <v>893</v>
      </c>
      <c r="B366" s="225" t="s">
        <v>901</v>
      </c>
      <c r="C366" s="54" t="s">
        <v>493</v>
      </c>
      <c r="D366" s="226" t="s">
        <v>494</v>
      </c>
      <c r="E366" s="214" t="s">
        <v>1562</v>
      </c>
      <c r="F366" s="227" t="s">
        <v>1814</v>
      </c>
      <c r="G366" s="227" t="s">
        <v>1288</v>
      </c>
      <c r="H366" s="215" t="s">
        <v>1587</v>
      </c>
      <c r="I366" s="215" t="s">
        <v>1111</v>
      </c>
      <c r="J366" s="215" t="s">
        <v>813</v>
      </c>
      <c r="K366" s="46" t="s">
        <v>1637</v>
      </c>
      <c r="L366" s="228">
        <v>53131634</v>
      </c>
      <c r="M366" s="45" t="s">
        <v>812</v>
      </c>
      <c r="N366" s="215" t="s">
        <v>903</v>
      </c>
      <c r="O366" s="225">
        <v>1</v>
      </c>
      <c r="P366" s="229">
        <v>381720</v>
      </c>
      <c r="Q366" s="263">
        <v>381720</v>
      </c>
    </row>
    <row r="367" spans="1:17" s="272" customFormat="1" ht="25.5" x14ac:dyDescent="0.2">
      <c r="A367" s="43" t="s">
        <v>893</v>
      </c>
      <c r="B367" s="225" t="s">
        <v>901</v>
      </c>
      <c r="C367" s="54" t="s">
        <v>493</v>
      </c>
      <c r="D367" s="226" t="s">
        <v>494</v>
      </c>
      <c r="E367" s="214" t="s">
        <v>1562</v>
      </c>
      <c r="F367" s="227" t="s">
        <v>1814</v>
      </c>
      <c r="G367" s="227" t="s">
        <v>1288</v>
      </c>
      <c r="H367" s="215" t="s">
        <v>1587</v>
      </c>
      <c r="I367" s="215" t="s">
        <v>1111</v>
      </c>
      <c r="J367" s="215" t="s">
        <v>851</v>
      </c>
      <c r="K367" s="46" t="s">
        <v>1638</v>
      </c>
      <c r="L367" s="228">
        <v>47131604</v>
      </c>
      <c r="M367" s="45" t="s">
        <v>850</v>
      </c>
      <c r="N367" s="215" t="s">
        <v>903</v>
      </c>
      <c r="O367" s="225">
        <v>4</v>
      </c>
      <c r="P367" s="229">
        <v>262515</v>
      </c>
      <c r="Q367" s="263">
        <v>1050060</v>
      </c>
    </row>
    <row r="368" spans="1:17" s="272" customFormat="1" ht="38.25" x14ac:dyDescent="0.2">
      <c r="A368" s="43" t="s">
        <v>893</v>
      </c>
      <c r="B368" s="225" t="s">
        <v>901</v>
      </c>
      <c r="C368" s="54" t="s">
        <v>493</v>
      </c>
      <c r="D368" s="226" t="s">
        <v>494</v>
      </c>
      <c r="E368" s="214" t="s">
        <v>1562</v>
      </c>
      <c r="F368" s="227" t="s">
        <v>1814</v>
      </c>
      <c r="G368" s="227" t="s">
        <v>1288</v>
      </c>
      <c r="H368" s="215" t="s">
        <v>1587</v>
      </c>
      <c r="I368" s="215" t="s">
        <v>1111</v>
      </c>
      <c r="J368" s="215" t="s">
        <v>2013</v>
      </c>
      <c r="K368" s="46" t="s">
        <v>1639</v>
      </c>
      <c r="L368" s="228">
        <v>42132201</v>
      </c>
      <c r="M368" s="45" t="s">
        <v>852</v>
      </c>
      <c r="N368" s="215" t="s">
        <v>906</v>
      </c>
      <c r="O368" s="225">
        <v>4</v>
      </c>
      <c r="P368" s="229">
        <v>25025</v>
      </c>
      <c r="Q368" s="263">
        <v>100100</v>
      </c>
    </row>
    <row r="369" spans="1:17" s="272" customFormat="1" ht="25.5" x14ac:dyDescent="0.2">
      <c r="A369" s="43" t="s">
        <v>893</v>
      </c>
      <c r="B369" s="225" t="s">
        <v>901</v>
      </c>
      <c r="C369" s="54" t="s">
        <v>493</v>
      </c>
      <c r="D369" s="226" t="s">
        <v>494</v>
      </c>
      <c r="E369" s="214" t="s">
        <v>1562</v>
      </c>
      <c r="F369" s="227" t="s">
        <v>1814</v>
      </c>
      <c r="G369" s="227" t="s">
        <v>1288</v>
      </c>
      <c r="H369" s="215" t="s">
        <v>1587</v>
      </c>
      <c r="I369" s="215" t="s">
        <v>1111</v>
      </c>
      <c r="J369" s="215" t="s">
        <v>818</v>
      </c>
      <c r="K369" s="46" t="s">
        <v>1586</v>
      </c>
      <c r="L369" s="228">
        <v>14111506</v>
      </c>
      <c r="M369" s="45" t="s">
        <v>817</v>
      </c>
      <c r="N369" s="215" t="s">
        <v>903</v>
      </c>
      <c r="O369" s="225">
        <v>4</v>
      </c>
      <c r="P369" s="229">
        <v>375086.25</v>
      </c>
      <c r="Q369" s="263">
        <v>1500345</v>
      </c>
    </row>
    <row r="370" spans="1:17" s="272" customFormat="1" ht="25.5" x14ac:dyDescent="0.2">
      <c r="A370" s="43" t="s">
        <v>893</v>
      </c>
      <c r="B370" s="225" t="s">
        <v>901</v>
      </c>
      <c r="C370" s="54" t="s">
        <v>493</v>
      </c>
      <c r="D370" s="226" t="s">
        <v>494</v>
      </c>
      <c r="E370" s="214" t="s">
        <v>1562</v>
      </c>
      <c r="F370" s="227" t="s">
        <v>1814</v>
      </c>
      <c r="G370" s="227" t="s">
        <v>1288</v>
      </c>
      <c r="H370" s="215" t="s">
        <v>1587</v>
      </c>
      <c r="I370" s="215" t="s">
        <v>1111</v>
      </c>
      <c r="J370" s="215" t="s">
        <v>843</v>
      </c>
      <c r="K370" s="46" t="s">
        <v>21</v>
      </c>
      <c r="L370" s="228">
        <v>26111702</v>
      </c>
      <c r="M370" s="45" t="s">
        <v>842</v>
      </c>
      <c r="N370" s="215" t="s">
        <v>903</v>
      </c>
      <c r="O370" s="225">
        <v>4</v>
      </c>
      <c r="P370" s="229">
        <v>20025.5</v>
      </c>
      <c r="Q370" s="263">
        <v>80102</v>
      </c>
    </row>
    <row r="371" spans="1:17" s="272" customFormat="1" ht="25.5" x14ac:dyDescent="0.2">
      <c r="A371" s="43" t="s">
        <v>893</v>
      </c>
      <c r="B371" s="225" t="s">
        <v>901</v>
      </c>
      <c r="C371" s="54" t="s">
        <v>493</v>
      </c>
      <c r="D371" s="226" t="s">
        <v>494</v>
      </c>
      <c r="E371" s="227" t="s">
        <v>1562</v>
      </c>
      <c r="F371" s="227" t="s">
        <v>1814</v>
      </c>
      <c r="G371" s="227" t="s">
        <v>1288</v>
      </c>
      <c r="H371" s="215" t="s">
        <v>1587</v>
      </c>
      <c r="I371" s="215" t="s">
        <v>1111</v>
      </c>
      <c r="J371" s="215" t="s">
        <v>822</v>
      </c>
      <c r="K371" s="46" t="s">
        <v>1640</v>
      </c>
      <c r="L371" s="228">
        <v>44103103</v>
      </c>
      <c r="M371" s="45" t="s">
        <v>821</v>
      </c>
      <c r="N371" s="215" t="s">
        <v>903</v>
      </c>
      <c r="O371" s="225">
        <v>4</v>
      </c>
      <c r="P371" s="229">
        <v>1875000</v>
      </c>
      <c r="Q371" s="263">
        <v>5002250</v>
      </c>
    </row>
    <row r="372" spans="1:17" s="272" customFormat="1" ht="25.5" x14ac:dyDescent="0.2">
      <c r="A372" s="43" t="s">
        <v>893</v>
      </c>
      <c r="B372" s="225" t="s">
        <v>901</v>
      </c>
      <c r="C372" s="54" t="s">
        <v>493</v>
      </c>
      <c r="D372" s="226" t="s">
        <v>494</v>
      </c>
      <c r="E372" s="227" t="s">
        <v>1562</v>
      </c>
      <c r="F372" s="227" t="s">
        <v>1814</v>
      </c>
      <c r="G372" s="227" t="s">
        <v>1288</v>
      </c>
      <c r="H372" s="215" t="s">
        <v>1587</v>
      </c>
      <c r="I372" s="215" t="s">
        <v>1111</v>
      </c>
      <c r="J372" s="215" t="s">
        <v>806</v>
      </c>
      <c r="K372" s="46" t="s">
        <v>1641</v>
      </c>
      <c r="L372" s="228">
        <v>47121902</v>
      </c>
      <c r="M372" s="45" t="s">
        <v>805</v>
      </c>
      <c r="N372" s="215" t="s">
        <v>903</v>
      </c>
      <c r="O372" s="225">
        <v>4</v>
      </c>
      <c r="P372" s="229">
        <v>12518</v>
      </c>
      <c r="Q372" s="263">
        <v>30072</v>
      </c>
    </row>
    <row r="373" spans="1:17" s="272" customFormat="1" ht="25.5" x14ac:dyDescent="0.2">
      <c r="A373" s="43" t="s">
        <v>893</v>
      </c>
      <c r="B373" s="225" t="s">
        <v>901</v>
      </c>
      <c r="C373" s="54" t="s">
        <v>493</v>
      </c>
      <c r="D373" s="226" t="s">
        <v>494</v>
      </c>
      <c r="E373" s="227" t="s">
        <v>1562</v>
      </c>
      <c r="F373" s="227" t="s">
        <v>1814</v>
      </c>
      <c r="G373" s="227" t="s">
        <v>1288</v>
      </c>
      <c r="H373" s="215" t="s">
        <v>1587</v>
      </c>
      <c r="I373" s="215" t="s">
        <v>1111</v>
      </c>
      <c r="J373" s="215" t="s">
        <v>806</v>
      </c>
      <c r="K373" s="46" t="s">
        <v>1641</v>
      </c>
      <c r="L373" s="228">
        <v>39121306</v>
      </c>
      <c r="M373" s="45" t="s">
        <v>832</v>
      </c>
      <c r="N373" s="215" t="s">
        <v>903</v>
      </c>
      <c r="O373" s="225">
        <v>4</v>
      </c>
      <c r="P373" s="229">
        <v>12518</v>
      </c>
      <c r="Q373" s="263">
        <v>20000</v>
      </c>
    </row>
    <row r="374" spans="1:17" s="272" customFormat="1" ht="25.5" x14ac:dyDescent="0.2">
      <c r="A374" s="43" t="s">
        <v>893</v>
      </c>
      <c r="B374" s="225" t="s">
        <v>901</v>
      </c>
      <c r="C374" s="54" t="s">
        <v>493</v>
      </c>
      <c r="D374" s="226" t="s">
        <v>494</v>
      </c>
      <c r="E374" s="227" t="s">
        <v>1562</v>
      </c>
      <c r="F374" s="227" t="s">
        <v>1814</v>
      </c>
      <c r="G374" s="227" t="s">
        <v>1288</v>
      </c>
      <c r="H374" s="215" t="s">
        <v>1587</v>
      </c>
      <c r="I374" s="215" t="s">
        <v>1111</v>
      </c>
      <c r="J374" s="215" t="s">
        <v>52</v>
      </c>
      <c r="K374" s="46" t="s">
        <v>2063</v>
      </c>
      <c r="L374" s="228">
        <v>49101701</v>
      </c>
      <c r="M374" s="45" t="s">
        <v>835</v>
      </c>
      <c r="N374" s="215" t="s">
        <v>903</v>
      </c>
      <c r="O374" s="225">
        <v>1</v>
      </c>
      <c r="P374" s="229">
        <v>600000</v>
      </c>
      <c r="Q374" s="263">
        <v>600000</v>
      </c>
    </row>
    <row r="375" spans="1:17" s="272" customFormat="1" ht="25.5" x14ac:dyDescent="0.2">
      <c r="A375" s="43" t="s">
        <v>731</v>
      </c>
      <c r="B375" s="225" t="s">
        <v>901</v>
      </c>
      <c r="C375" s="54" t="s">
        <v>493</v>
      </c>
      <c r="D375" s="226" t="s">
        <v>494</v>
      </c>
      <c r="E375" s="227" t="s">
        <v>1562</v>
      </c>
      <c r="F375" s="227" t="s">
        <v>1814</v>
      </c>
      <c r="G375" s="227" t="s">
        <v>1288</v>
      </c>
      <c r="H375" s="215" t="s">
        <v>1593</v>
      </c>
      <c r="I375" s="215" t="s">
        <v>1111</v>
      </c>
      <c r="J375" s="215" t="s">
        <v>2058</v>
      </c>
      <c r="K375" s="46"/>
      <c r="L375" s="228"/>
      <c r="M375" s="45" t="s">
        <v>859</v>
      </c>
      <c r="N375" s="215" t="s">
        <v>903</v>
      </c>
      <c r="O375" s="225">
        <v>1</v>
      </c>
      <c r="P375" s="229">
        <v>2000000</v>
      </c>
      <c r="Q375" s="229">
        <v>2000000</v>
      </c>
    </row>
    <row r="376" spans="1:17" s="272" customFormat="1" ht="25.5" x14ac:dyDescent="0.2">
      <c r="A376" s="43" t="s">
        <v>893</v>
      </c>
      <c r="B376" s="225" t="s">
        <v>901</v>
      </c>
      <c r="C376" s="54" t="s">
        <v>493</v>
      </c>
      <c r="D376" s="226" t="s">
        <v>494</v>
      </c>
      <c r="E376" s="227" t="s">
        <v>1562</v>
      </c>
      <c r="F376" s="227" t="s">
        <v>1893</v>
      </c>
      <c r="G376" s="227" t="s">
        <v>1288</v>
      </c>
      <c r="H376" s="215" t="s">
        <v>1577</v>
      </c>
      <c r="I376" s="215" t="s">
        <v>1111</v>
      </c>
      <c r="J376" s="215" t="s">
        <v>14</v>
      </c>
      <c r="K376" s="46" t="s">
        <v>2016</v>
      </c>
      <c r="L376" s="228">
        <v>15101505</v>
      </c>
      <c r="M376" s="45" t="s">
        <v>824</v>
      </c>
      <c r="N376" s="215" t="s">
        <v>1680</v>
      </c>
      <c r="O376" s="225">
        <v>1</v>
      </c>
      <c r="P376" s="229">
        <v>14300000</v>
      </c>
      <c r="Q376" s="263">
        <v>14300000</v>
      </c>
    </row>
    <row r="377" spans="1:17" s="272" customFormat="1" ht="25.5" x14ac:dyDescent="0.2">
      <c r="A377" s="43" t="s">
        <v>893</v>
      </c>
      <c r="B377" s="225" t="s">
        <v>901</v>
      </c>
      <c r="C377" s="54" t="s">
        <v>493</v>
      </c>
      <c r="D377" s="226" t="s">
        <v>494</v>
      </c>
      <c r="E377" s="227" t="s">
        <v>1562</v>
      </c>
      <c r="F377" s="227" t="s">
        <v>1893</v>
      </c>
      <c r="G377" s="227" t="s">
        <v>1288</v>
      </c>
      <c r="H377" s="215" t="s">
        <v>1577</v>
      </c>
      <c r="I377" s="215" t="s">
        <v>1111</v>
      </c>
      <c r="J377" s="215" t="s">
        <v>826</v>
      </c>
      <c r="K377" s="46" t="s">
        <v>2017</v>
      </c>
      <c r="L377" s="228">
        <v>15101702</v>
      </c>
      <c r="M377" s="45" t="s">
        <v>825</v>
      </c>
      <c r="N377" s="215" t="s">
        <v>1680</v>
      </c>
      <c r="O377" s="225">
        <v>1</v>
      </c>
      <c r="P377" s="229">
        <v>16500000</v>
      </c>
      <c r="Q377" s="263">
        <v>16500000</v>
      </c>
    </row>
    <row r="378" spans="1:17" s="272" customFormat="1" ht="25.5" x14ac:dyDescent="0.2">
      <c r="A378" s="43" t="s">
        <v>893</v>
      </c>
      <c r="B378" s="225" t="s">
        <v>901</v>
      </c>
      <c r="C378" s="54" t="s">
        <v>493</v>
      </c>
      <c r="D378" s="226" t="s">
        <v>494</v>
      </c>
      <c r="E378" s="227" t="s">
        <v>1562</v>
      </c>
      <c r="F378" s="227" t="s">
        <v>1893</v>
      </c>
      <c r="G378" s="227" t="s">
        <v>1288</v>
      </c>
      <c r="H378" s="215" t="s">
        <v>1577</v>
      </c>
      <c r="I378" s="215" t="s">
        <v>1111</v>
      </c>
      <c r="J378" s="215" t="s">
        <v>1930</v>
      </c>
      <c r="K378" s="46" t="s">
        <v>2018</v>
      </c>
      <c r="L378" s="228">
        <v>15111510</v>
      </c>
      <c r="M378" s="45" t="s">
        <v>827</v>
      </c>
      <c r="N378" s="215" t="s">
        <v>1680</v>
      </c>
      <c r="O378" s="225">
        <v>1</v>
      </c>
      <c r="P378" s="229">
        <v>2420000</v>
      </c>
      <c r="Q378" s="263">
        <v>2420000</v>
      </c>
    </row>
    <row r="379" spans="1:17" s="272" customFormat="1" ht="25.5" x14ac:dyDescent="0.2">
      <c r="A379" s="43" t="s">
        <v>893</v>
      </c>
      <c r="B379" s="225" t="s">
        <v>901</v>
      </c>
      <c r="C379" s="54" t="s">
        <v>493</v>
      </c>
      <c r="D379" s="226" t="s">
        <v>494</v>
      </c>
      <c r="E379" s="227" t="s">
        <v>1562</v>
      </c>
      <c r="F379" s="227" t="s">
        <v>1893</v>
      </c>
      <c r="G379" s="227" t="s">
        <v>1288</v>
      </c>
      <c r="H379" s="215" t="s">
        <v>1577</v>
      </c>
      <c r="I379" s="215" t="s">
        <v>1111</v>
      </c>
      <c r="J379" s="215" t="s">
        <v>2019</v>
      </c>
      <c r="K379" s="46" t="s">
        <v>2020</v>
      </c>
      <c r="L379" s="228">
        <v>15121501</v>
      </c>
      <c r="M379" s="45" t="s">
        <v>816</v>
      </c>
      <c r="N379" s="215" t="s">
        <v>1680</v>
      </c>
      <c r="O379" s="225">
        <v>1</v>
      </c>
      <c r="P379" s="229">
        <v>330000</v>
      </c>
      <c r="Q379" s="263">
        <v>330000</v>
      </c>
    </row>
    <row r="380" spans="1:17" s="272" customFormat="1" ht="25.5" x14ac:dyDescent="0.2">
      <c r="A380" s="43" t="s">
        <v>893</v>
      </c>
      <c r="B380" s="225" t="s">
        <v>901</v>
      </c>
      <c r="C380" s="54" t="s">
        <v>493</v>
      </c>
      <c r="D380" s="226" t="s">
        <v>494</v>
      </c>
      <c r="E380" s="227" t="s">
        <v>1562</v>
      </c>
      <c r="F380" s="227" t="s">
        <v>1893</v>
      </c>
      <c r="G380" s="227" t="s">
        <v>1288</v>
      </c>
      <c r="H380" s="215" t="s">
        <v>1577</v>
      </c>
      <c r="I380" s="215" t="s">
        <v>1111</v>
      </c>
      <c r="J380" s="215" t="s">
        <v>829</v>
      </c>
      <c r="K380" s="46" t="s">
        <v>2021</v>
      </c>
      <c r="L380" s="228">
        <v>15121510</v>
      </c>
      <c r="M380" s="45" t="s">
        <v>828</v>
      </c>
      <c r="N380" s="215" t="s">
        <v>1680</v>
      </c>
      <c r="O380" s="225">
        <v>1</v>
      </c>
      <c r="P380" s="229">
        <v>110000</v>
      </c>
      <c r="Q380" s="263">
        <v>110000</v>
      </c>
    </row>
    <row r="381" spans="1:17" s="272" customFormat="1" ht="25.5" x14ac:dyDescent="0.2">
      <c r="A381" s="43" t="s">
        <v>156</v>
      </c>
      <c r="B381" s="225" t="s">
        <v>901</v>
      </c>
      <c r="C381" s="54" t="s">
        <v>493</v>
      </c>
      <c r="D381" s="226" t="s">
        <v>494</v>
      </c>
      <c r="E381" s="227" t="s">
        <v>1562</v>
      </c>
      <c r="F381" s="227" t="s">
        <v>1811</v>
      </c>
      <c r="G381" s="227" t="s">
        <v>1286</v>
      </c>
      <c r="H381" s="215" t="s">
        <v>2031</v>
      </c>
      <c r="I381" s="215" t="s">
        <v>1366</v>
      </c>
      <c r="J381" s="215" t="s">
        <v>1931</v>
      </c>
      <c r="K381" s="46" t="s">
        <v>1931</v>
      </c>
      <c r="L381" s="228"/>
      <c r="M381" s="45" t="s">
        <v>2032</v>
      </c>
      <c r="N381" s="215" t="s">
        <v>903</v>
      </c>
      <c r="O381" s="225">
        <v>4</v>
      </c>
      <c r="P381" s="229">
        <v>205000000</v>
      </c>
      <c r="Q381" s="229">
        <v>205000000</v>
      </c>
    </row>
    <row r="382" spans="1:17" s="272" customFormat="1" ht="25.5" x14ac:dyDescent="0.2">
      <c r="A382" s="43" t="s">
        <v>726</v>
      </c>
      <c r="B382" s="225" t="s">
        <v>901</v>
      </c>
      <c r="C382" s="54" t="s">
        <v>493</v>
      </c>
      <c r="D382" s="226" t="s">
        <v>494</v>
      </c>
      <c r="E382" s="227" t="s">
        <v>1562</v>
      </c>
      <c r="F382" s="227" t="s">
        <v>1812</v>
      </c>
      <c r="G382" s="227" t="s">
        <v>1286</v>
      </c>
      <c r="H382" s="215" t="s">
        <v>1565</v>
      </c>
      <c r="I382" s="215" t="s">
        <v>1111</v>
      </c>
      <c r="J382" s="215" t="s">
        <v>2029</v>
      </c>
      <c r="K382" s="46" t="s">
        <v>2030</v>
      </c>
      <c r="L382" s="228">
        <v>12164504</v>
      </c>
      <c r="M382" s="45" t="s">
        <v>814</v>
      </c>
      <c r="N382" s="215" t="s">
        <v>903</v>
      </c>
      <c r="O382" s="225">
        <v>1</v>
      </c>
      <c r="P382" s="229">
        <v>27725729.600000001</v>
      </c>
      <c r="Q382" s="263">
        <v>27725729.600000001</v>
      </c>
    </row>
    <row r="383" spans="1:17" s="272" customFormat="1" ht="25.5" x14ac:dyDescent="0.2">
      <c r="A383" s="43" t="s">
        <v>729</v>
      </c>
      <c r="B383" s="225" t="s">
        <v>901</v>
      </c>
      <c r="C383" s="54" t="s">
        <v>493</v>
      </c>
      <c r="D383" s="226" t="s">
        <v>494</v>
      </c>
      <c r="E383" s="227" t="s">
        <v>1562</v>
      </c>
      <c r="F383" s="227" t="s">
        <v>1812</v>
      </c>
      <c r="G383" s="227" t="s">
        <v>1286</v>
      </c>
      <c r="H383" s="215" t="s">
        <v>1567</v>
      </c>
      <c r="I383" s="215" t="s">
        <v>1111</v>
      </c>
      <c r="J383" s="215" t="s">
        <v>2029</v>
      </c>
      <c r="K383" s="46" t="s">
        <v>2030</v>
      </c>
      <c r="L383" s="228">
        <v>12164504</v>
      </c>
      <c r="M383" s="45" t="s">
        <v>814</v>
      </c>
      <c r="N383" s="215" t="s">
        <v>903</v>
      </c>
      <c r="O383" s="225">
        <v>1</v>
      </c>
      <c r="P383" s="229">
        <v>5452830</v>
      </c>
      <c r="Q383" s="263">
        <v>5452830</v>
      </c>
    </row>
    <row r="384" spans="1:17" s="272" customFormat="1" ht="25.5" x14ac:dyDescent="0.2">
      <c r="A384" s="43" t="s">
        <v>727</v>
      </c>
      <c r="B384" s="225" t="s">
        <v>901</v>
      </c>
      <c r="C384" s="54" t="s">
        <v>493</v>
      </c>
      <c r="D384" s="226" t="s">
        <v>494</v>
      </c>
      <c r="E384" s="227" t="s">
        <v>1562</v>
      </c>
      <c r="F384" s="227" t="s">
        <v>1812</v>
      </c>
      <c r="G384" s="227" t="s">
        <v>1286</v>
      </c>
      <c r="H384" s="215" t="s">
        <v>1564</v>
      </c>
      <c r="I384" s="215" t="s">
        <v>1111</v>
      </c>
      <c r="J384" s="215" t="s">
        <v>2029</v>
      </c>
      <c r="K384" s="46" t="s">
        <v>2030</v>
      </c>
      <c r="L384" s="228">
        <v>12164504</v>
      </c>
      <c r="M384" s="45" t="s">
        <v>814</v>
      </c>
      <c r="N384" s="215" t="s">
        <v>903</v>
      </c>
      <c r="O384" s="225">
        <v>1</v>
      </c>
      <c r="P384" s="229">
        <v>42677470</v>
      </c>
      <c r="Q384" s="263">
        <v>42677470</v>
      </c>
    </row>
    <row r="385" spans="1:17" s="272" customFormat="1" ht="25.5" x14ac:dyDescent="0.2">
      <c r="A385" s="43" t="s">
        <v>728</v>
      </c>
      <c r="B385" s="225" t="s">
        <v>901</v>
      </c>
      <c r="C385" s="54" t="s">
        <v>493</v>
      </c>
      <c r="D385" s="226" t="s">
        <v>494</v>
      </c>
      <c r="E385" s="227" t="s">
        <v>1562</v>
      </c>
      <c r="F385" s="227" t="s">
        <v>1812</v>
      </c>
      <c r="G385" s="227" t="s">
        <v>1286</v>
      </c>
      <c r="H385" s="215" t="s">
        <v>1566</v>
      </c>
      <c r="I385" s="215" t="s">
        <v>1111</v>
      </c>
      <c r="J385" s="215" t="s">
        <v>2029</v>
      </c>
      <c r="K385" s="46" t="s">
        <v>2030</v>
      </c>
      <c r="L385" s="228">
        <v>12164504</v>
      </c>
      <c r="M385" s="45" t="s">
        <v>814</v>
      </c>
      <c r="N385" s="215" t="s">
        <v>903</v>
      </c>
      <c r="O385" s="225">
        <v>1</v>
      </c>
      <c r="P385" s="229">
        <v>23631420</v>
      </c>
      <c r="Q385" s="263">
        <v>23631420</v>
      </c>
    </row>
    <row r="386" spans="1:17" s="272" customFormat="1" ht="25.5" x14ac:dyDescent="0.2">
      <c r="A386" s="43" t="s">
        <v>730</v>
      </c>
      <c r="B386" s="225" t="s">
        <v>901</v>
      </c>
      <c r="C386" s="54" t="s">
        <v>493</v>
      </c>
      <c r="D386" s="226" t="s">
        <v>494</v>
      </c>
      <c r="E386" s="227" t="s">
        <v>1562</v>
      </c>
      <c r="F386" s="227" t="s">
        <v>1812</v>
      </c>
      <c r="G386" s="227" t="s">
        <v>1286</v>
      </c>
      <c r="H386" s="215" t="s">
        <v>1568</v>
      </c>
      <c r="I386" s="215" t="s">
        <v>1111</v>
      </c>
      <c r="J386" s="215" t="s">
        <v>2029</v>
      </c>
      <c r="K386" s="46" t="s">
        <v>2030</v>
      </c>
      <c r="L386" s="228">
        <v>12164504</v>
      </c>
      <c r="M386" s="45" t="s">
        <v>814</v>
      </c>
      <c r="N386" s="215" t="s">
        <v>903</v>
      </c>
      <c r="O386" s="225">
        <v>1</v>
      </c>
      <c r="P386" s="229">
        <v>32191220</v>
      </c>
      <c r="Q386" s="263">
        <v>32191220</v>
      </c>
    </row>
    <row r="387" spans="1:17" s="272" customFormat="1" ht="25.5" x14ac:dyDescent="0.2">
      <c r="A387" s="43" t="s">
        <v>731</v>
      </c>
      <c r="B387" s="225" t="s">
        <v>901</v>
      </c>
      <c r="C387" s="54" t="s">
        <v>493</v>
      </c>
      <c r="D387" s="226" t="s">
        <v>494</v>
      </c>
      <c r="E387" s="227" t="s">
        <v>1562</v>
      </c>
      <c r="F387" s="227" t="s">
        <v>1812</v>
      </c>
      <c r="G387" s="227" t="s">
        <v>1286</v>
      </c>
      <c r="H387" s="215" t="s">
        <v>1569</v>
      </c>
      <c r="I387" s="215" t="s">
        <v>1111</v>
      </c>
      <c r="J387" s="215" t="s">
        <v>2029</v>
      </c>
      <c r="K387" s="46" t="s">
        <v>2030</v>
      </c>
      <c r="L387" s="228">
        <v>12164504</v>
      </c>
      <c r="M387" s="45" t="s">
        <v>814</v>
      </c>
      <c r="N387" s="215" t="s">
        <v>903</v>
      </c>
      <c r="O387" s="225">
        <v>1</v>
      </c>
      <c r="P387" s="229">
        <v>41803036</v>
      </c>
      <c r="Q387" s="263">
        <v>41803036</v>
      </c>
    </row>
    <row r="388" spans="1:17" s="272" customFormat="1" ht="38.25" x14ac:dyDescent="0.2">
      <c r="A388" s="43" t="s">
        <v>751</v>
      </c>
      <c r="B388" s="225" t="s">
        <v>901</v>
      </c>
      <c r="C388" s="54" t="s">
        <v>305</v>
      </c>
      <c r="D388" s="226" t="s">
        <v>902</v>
      </c>
      <c r="E388" s="227" t="s">
        <v>1769</v>
      </c>
      <c r="F388" s="227" t="s">
        <v>1769</v>
      </c>
      <c r="G388" s="227" t="s">
        <v>1288</v>
      </c>
      <c r="H388" s="215" t="s">
        <v>1911</v>
      </c>
      <c r="I388" s="215" t="s">
        <v>1111</v>
      </c>
      <c r="J388" s="215" t="s">
        <v>126</v>
      </c>
      <c r="K388" s="46" t="s">
        <v>2095</v>
      </c>
      <c r="L388" s="228">
        <v>90101802</v>
      </c>
      <c r="M388" s="45" t="s">
        <v>2000</v>
      </c>
      <c r="N388" s="215" t="s">
        <v>903</v>
      </c>
      <c r="O388" s="225">
        <v>200</v>
      </c>
      <c r="P388" s="229">
        <v>1800</v>
      </c>
      <c r="Q388" s="263">
        <v>360000</v>
      </c>
    </row>
    <row r="389" spans="1:17" s="272" customFormat="1" ht="76.5" x14ac:dyDescent="0.2">
      <c r="A389" s="43" t="s">
        <v>745</v>
      </c>
      <c r="B389" s="225" t="s">
        <v>901</v>
      </c>
      <c r="C389" s="54" t="s">
        <v>305</v>
      </c>
      <c r="D389" s="226" t="s">
        <v>902</v>
      </c>
      <c r="E389" s="227" t="s">
        <v>330</v>
      </c>
      <c r="F389" s="227" t="s">
        <v>933</v>
      </c>
      <c r="G389" s="227" t="s">
        <v>1288</v>
      </c>
      <c r="H389" s="215" t="s">
        <v>1108</v>
      </c>
      <c r="I389" s="215" t="s">
        <v>1111</v>
      </c>
      <c r="J389" s="215" t="s">
        <v>126</v>
      </c>
      <c r="K389" s="46" t="s">
        <v>2095</v>
      </c>
      <c r="L389" s="228">
        <v>90101802</v>
      </c>
      <c r="M389" s="45" t="s">
        <v>2000</v>
      </c>
      <c r="N389" s="215" t="s">
        <v>903</v>
      </c>
      <c r="O389" s="225">
        <v>40</v>
      </c>
      <c r="P389" s="229">
        <v>1200</v>
      </c>
      <c r="Q389" s="263">
        <v>48000</v>
      </c>
    </row>
    <row r="390" spans="1:17" s="272" customFormat="1" ht="25.5" x14ac:dyDescent="0.2">
      <c r="A390" s="43" t="s">
        <v>640</v>
      </c>
      <c r="B390" s="225" t="s">
        <v>901</v>
      </c>
      <c r="C390" s="54" t="s">
        <v>493</v>
      </c>
      <c r="D390" s="226" t="s">
        <v>494</v>
      </c>
      <c r="E390" s="227" t="s">
        <v>1562</v>
      </c>
      <c r="F390" s="227" t="s">
        <v>1812</v>
      </c>
      <c r="G390" s="227" t="s">
        <v>1288</v>
      </c>
      <c r="H390" s="215" t="s">
        <v>2048</v>
      </c>
      <c r="I390" s="215" t="s">
        <v>1111</v>
      </c>
      <c r="J390" s="215" t="s">
        <v>126</v>
      </c>
      <c r="K390" s="46" t="s">
        <v>2050</v>
      </c>
      <c r="L390" s="228">
        <v>90101802</v>
      </c>
      <c r="M390" s="45" t="s">
        <v>2000</v>
      </c>
      <c r="N390" s="215" t="s">
        <v>903</v>
      </c>
      <c r="O390" s="225">
        <v>1</v>
      </c>
      <c r="P390" s="229">
        <v>3000000</v>
      </c>
      <c r="Q390" s="263">
        <v>3000000</v>
      </c>
    </row>
    <row r="391" spans="1:17" s="272" customFormat="1" ht="25.5" x14ac:dyDescent="0.2">
      <c r="A391" s="43" t="s">
        <v>893</v>
      </c>
      <c r="B391" s="225" t="s">
        <v>901</v>
      </c>
      <c r="C391" s="54" t="s">
        <v>493</v>
      </c>
      <c r="D391" s="226" t="s">
        <v>494</v>
      </c>
      <c r="E391" s="227" t="s">
        <v>1562</v>
      </c>
      <c r="F391" s="227" t="s">
        <v>1813</v>
      </c>
      <c r="G391" s="227" t="s">
        <v>1288</v>
      </c>
      <c r="H391" s="215" t="s">
        <v>1570</v>
      </c>
      <c r="I391" s="215" t="s">
        <v>1111</v>
      </c>
      <c r="J391" s="215" t="s">
        <v>883</v>
      </c>
      <c r="K391" s="46" t="s">
        <v>883</v>
      </c>
      <c r="L391" s="228">
        <v>83111502</v>
      </c>
      <c r="M391" s="45" t="s">
        <v>882</v>
      </c>
      <c r="N391" s="215" t="s">
        <v>1680</v>
      </c>
      <c r="O391" s="225">
        <v>1</v>
      </c>
      <c r="P391" s="229">
        <v>250000</v>
      </c>
      <c r="Q391" s="263">
        <v>250000</v>
      </c>
    </row>
    <row r="392" spans="1:17" s="272" customFormat="1" ht="25.5" x14ac:dyDescent="0.2">
      <c r="A392" s="43" t="s">
        <v>893</v>
      </c>
      <c r="B392" s="225" t="s">
        <v>901</v>
      </c>
      <c r="C392" s="54" t="s">
        <v>493</v>
      </c>
      <c r="D392" s="226" t="s">
        <v>494</v>
      </c>
      <c r="E392" s="227" t="s">
        <v>1562</v>
      </c>
      <c r="F392" s="227" t="s">
        <v>1813</v>
      </c>
      <c r="G392" s="227" t="s">
        <v>1288</v>
      </c>
      <c r="H392" s="215" t="s">
        <v>1570</v>
      </c>
      <c r="I392" s="215" t="s">
        <v>1111</v>
      </c>
      <c r="J392" s="215" t="s">
        <v>123</v>
      </c>
      <c r="K392" s="46" t="s">
        <v>123</v>
      </c>
      <c r="L392" s="228">
        <v>83111501</v>
      </c>
      <c r="M392" s="45" t="s">
        <v>881</v>
      </c>
      <c r="N392" s="215" t="s">
        <v>1680</v>
      </c>
      <c r="O392" s="225">
        <v>1</v>
      </c>
      <c r="P392" s="229">
        <v>7875000</v>
      </c>
      <c r="Q392" s="263">
        <v>7875000</v>
      </c>
    </row>
    <row r="393" spans="1:17" s="272" customFormat="1" ht="25.5" x14ac:dyDescent="0.2">
      <c r="A393" s="43" t="s">
        <v>893</v>
      </c>
      <c r="B393" s="225" t="s">
        <v>901</v>
      </c>
      <c r="C393" s="54" t="s">
        <v>493</v>
      </c>
      <c r="D393" s="226" t="s">
        <v>494</v>
      </c>
      <c r="E393" s="227" t="s">
        <v>1562</v>
      </c>
      <c r="F393" s="227" t="s">
        <v>1813</v>
      </c>
      <c r="G393" s="227" t="s">
        <v>1288</v>
      </c>
      <c r="H393" s="215" t="s">
        <v>1570</v>
      </c>
      <c r="I393" s="215" t="s">
        <v>1111</v>
      </c>
      <c r="J393" s="215" t="s">
        <v>878</v>
      </c>
      <c r="K393" s="46" t="s">
        <v>878</v>
      </c>
      <c r="L393" s="228">
        <v>81112101</v>
      </c>
      <c r="M393" s="45" t="s">
        <v>877</v>
      </c>
      <c r="N393" s="215" t="s">
        <v>1680</v>
      </c>
      <c r="O393" s="225">
        <v>1</v>
      </c>
      <c r="P393" s="229">
        <v>21600000</v>
      </c>
      <c r="Q393" s="263">
        <v>21600000</v>
      </c>
    </row>
    <row r="394" spans="1:17" s="272" customFormat="1" ht="38.25" x14ac:dyDescent="0.2">
      <c r="A394" s="43" t="s">
        <v>893</v>
      </c>
      <c r="B394" s="225" t="s">
        <v>901</v>
      </c>
      <c r="C394" s="54" t="s">
        <v>493</v>
      </c>
      <c r="D394" s="226" t="s">
        <v>494</v>
      </c>
      <c r="E394" s="227" t="s">
        <v>1562</v>
      </c>
      <c r="F394" s="227" t="s">
        <v>1813</v>
      </c>
      <c r="G394" s="227" t="s">
        <v>1288</v>
      </c>
      <c r="H394" s="215" t="s">
        <v>1570</v>
      </c>
      <c r="I394" s="215" t="s">
        <v>1111</v>
      </c>
      <c r="J394" s="215" t="s">
        <v>885</v>
      </c>
      <c r="K394" s="46" t="s">
        <v>885</v>
      </c>
      <c r="L394" s="228">
        <v>84131501</v>
      </c>
      <c r="M394" s="45" t="s">
        <v>884</v>
      </c>
      <c r="N394" s="215" t="s">
        <v>1680</v>
      </c>
      <c r="O394" s="225">
        <v>1</v>
      </c>
      <c r="P394" s="229">
        <v>800000</v>
      </c>
      <c r="Q394" s="263">
        <v>800000</v>
      </c>
    </row>
    <row r="395" spans="1:17" s="272" customFormat="1" ht="25.5" x14ac:dyDescent="0.2">
      <c r="A395" s="43" t="s">
        <v>893</v>
      </c>
      <c r="B395" s="225" t="s">
        <v>901</v>
      </c>
      <c r="C395" s="54" t="s">
        <v>493</v>
      </c>
      <c r="D395" s="226" t="s">
        <v>494</v>
      </c>
      <c r="E395" s="227" t="s">
        <v>1562</v>
      </c>
      <c r="F395" s="227" t="s">
        <v>1813</v>
      </c>
      <c r="G395" s="227" t="s">
        <v>1288</v>
      </c>
      <c r="H395" s="215" t="s">
        <v>1570</v>
      </c>
      <c r="I395" s="215" t="s">
        <v>1111</v>
      </c>
      <c r="J395" s="215" t="s">
        <v>887</v>
      </c>
      <c r="K395" s="46" t="s">
        <v>887</v>
      </c>
      <c r="L395" s="228">
        <v>84131503</v>
      </c>
      <c r="M395" s="45" t="s">
        <v>886</v>
      </c>
      <c r="N395" s="215" t="s">
        <v>1680</v>
      </c>
      <c r="O395" s="225">
        <v>1</v>
      </c>
      <c r="P395" s="229">
        <v>6000000</v>
      </c>
      <c r="Q395" s="263">
        <v>6000000</v>
      </c>
    </row>
    <row r="396" spans="1:17" s="272" customFormat="1" ht="25.5" x14ac:dyDescent="0.2">
      <c r="A396" s="43" t="s">
        <v>893</v>
      </c>
      <c r="B396" s="225" t="s">
        <v>901</v>
      </c>
      <c r="C396" s="54" t="s">
        <v>493</v>
      </c>
      <c r="D396" s="226" t="s">
        <v>494</v>
      </c>
      <c r="E396" s="227" t="s">
        <v>1562</v>
      </c>
      <c r="F396" s="227" t="s">
        <v>1813</v>
      </c>
      <c r="G396" s="227" t="s">
        <v>1288</v>
      </c>
      <c r="H396" s="215" t="s">
        <v>1570</v>
      </c>
      <c r="I396" s="215" t="s">
        <v>1111</v>
      </c>
      <c r="J396" s="215" t="s">
        <v>889</v>
      </c>
      <c r="K396" s="46" t="s">
        <v>889</v>
      </c>
      <c r="L396" s="228">
        <v>84131601</v>
      </c>
      <c r="M396" s="45" t="s">
        <v>888</v>
      </c>
      <c r="N396" s="215" t="s">
        <v>1680</v>
      </c>
      <c r="O396" s="225">
        <v>1</v>
      </c>
      <c r="P396" s="229">
        <v>24803224</v>
      </c>
      <c r="Q396" s="263">
        <v>24803224</v>
      </c>
    </row>
    <row r="397" spans="1:17" s="272" customFormat="1" ht="25.5" x14ac:dyDescent="0.2">
      <c r="A397" s="43" t="s">
        <v>893</v>
      </c>
      <c r="B397" s="225" t="s">
        <v>901</v>
      </c>
      <c r="C397" s="54" t="s">
        <v>493</v>
      </c>
      <c r="D397" s="226" t="s">
        <v>494</v>
      </c>
      <c r="E397" s="227" t="s">
        <v>1562</v>
      </c>
      <c r="F397" s="227" t="s">
        <v>1813</v>
      </c>
      <c r="G397" s="227" t="s">
        <v>1288</v>
      </c>
      <c r="H397" s="215" t="s">
        <v>1570</v>
      </c>
      <c r="I397" s="215" t="s">
        <v>1111</v>
      </c>
      <c r="J397" s="215" t="s">
        <v>2052</v>
      </c>
      <c r="K397" s="46" t="s">
        <v>2052</v>
      </c>
      <c r="L397" s="228"/>
      <c r="M397" s="45" t="s">
        <v>2054</v>
      </c>
      <c r="N397" s="215" t="s">
        <v>1680</v>
      </c>
      <c r="O397" s="225">
        <v>1</v>
      </c>
      <c r="P397" s="229">
        <v>5000</v>
      </c>
      <c r="Q397" s="263">
        <v>5000</v>
      </c>
    </row>
    <row r="398" spans="1:17" s="272" customFormat="1" ht="25.5" x14ac:dyDescent="0.2">
      <c r="A398" s="43" t="s">
        <v>893</v>
      </c>
      <c r="B398" s="225" t="s">
        <v>901</v>
      </c>
      <c r="C398" s="54" t="s">
        <v>493</v>
      </c>
      <c r="D398" s="226" t="s">
        <v>494</v>
      </c>
      <c r="E398" s="227" t="s">
        <v>1562</v>
      </c>
      <c r="F398" s="227" t="s">
        <v>1813</v>
      </c>
      <c r="G398" s="227" t="s">
        <v>1288</v>
      </c>
      <c r="H398" s="215" t="s">
        <v>1570</v>
      </c>
      <c r="I398" s="215" t="s">
        <v>1111</v>
      </c>
      <c r="J398" s="215" t="s">
        <v>2053</v>
      </c>
      <c r="K398" s="46" t="s">
        <v>2053</v>
      </c>
      <c r="L398" s="228"/>
      <c r="M398" s="45" t="s">
        <v>880</v>
      </c>
      <c r="N398" s="215" t="s">
        <v>1680</v>
      </c>
      <c r="O398" s="225">
        <v>1</v>
      </c>
      <c r="P398" s="229">
        <v>50000</v>
      </c>
      <c r="Q398" s="263">
        <v>50000</v>
      </c>
    </row>
    <row r="399" spans="1:17" s="272" customFormat="1" ht="25.5" x14ac:dyDescent="0.2">
      <c r="A399" s="43" t="s">
        <v>729</v>
      </c>
      <c r="B399" s="225" t="s">
        <v>901</v>
      </c>
      <c r="C399" s="54" t="s">
        <v>493</v>
      </c>
      <c r="D399" s="226" t="s">
        <v>494</v>
      </c>
      <c r="E399" s="227" t="s">
        <v>1595</v>
      </c>
      <c r="F399" s="227" t="s">
        <v>1815</v>
      </c>
      <c r="G399" s="227" t="s">
        <v>1288</v>
      </c>
      <c r="H399" s="215" t="s">
        <v>1685</v>
      </c>
      <c r="I399" s="215" t="s">
        <v>1111</v>
      </c>
      <c r="J399" s="215" t="s">
        <v>858</v>
      </c>
      <c r="K399" s="46" t="s">
        <v>858</v>
      </c>
      <c r="L399" s="228"/>
      <c r="M399" s="45" t="s">
        <v>857</v>
      </c>
      <c r="N399" s="215" t="s">
        <v>903</v>
      </c>
      <c r="O399" s="225">
        <v>1</v>
      </c>
      <c r="P399" s="229">
        <v>1000000</v>
      </c>
      <c r="Q399" s="263">
        <v>1000000</v>
      </c>
    </row>
    <row r="400" spans="1:17" s="272" customFormat="1" ht="51" x14ac:dyDescent="0.2">
      <c r="A400" s="43" t="s">
        <v>729</v>
      </c>
      <c r="B400" s="225" t="s">
        <v>901</v>
      </c>
      <c r="C400" s="54" t="s">
        <v>493</v>
      </c>
      <c r="D400" s="226" t="s">
        <v>494</v>
      </c>
      <c r="E400" s="227" t="s">
        <v>1595</v>
      </c>
      <c r="F400" s="227" t="s">
        <v>1815</v>
      </c>
      <c r="G400" s="227" t="s">
        <v>1288</v>
      </c>
      <c r="H400" s="215" t="s">
        <v>1685</v>
      </c>
      <c r="I400" s="215" t="s">
        <v>1111</v>
      </c>
      <c r="J400" s="215" t="s">
        <v>2064</v>
      </c>
      <c r="K400" s="46" t="s">
        <v>2064</v>
      </c>
      <c r="L400" s="228"/>
      <c r="M400" s="45" t="s">
        <v>849</v>
      </c>
      <c r="N400" s="215" t="s">
        <v>903</v>
      </c>
      <c r="O400" s="225">
        <v>1</v>
      </c>
      <c r="P400" s="229">
        <v>1000000</v>
      </c>
      <c r="Q400" s="263">
        <v>1000000</v>
      </c>
    </row>
    <row r="401" spans="1:17" s="272" customFormat="1" ht="38.25" x14ac:dyDescent="0.2">
      <c r="A401" s="43" t="s">
        <v>729</v>
      </c>
      <c r="B401" s="225" t="s">
        <v>901</v>
      </c>
      <c r="C401" s="54" t="s">
        <v>493</v>
      </c>
      <c r="D401" s="226" t="s">
        <v>494</v>
      </c>
      <c r="E401" s="227" t="s">
        <v>1595</v>
      </c>
      <c r="F401" s="227" t="s">
        <v>1815</v>
      </c>
      <c r="G401" s="227" t="s">
        <v>1288</v>
      </c>
      <c r="H401" s="215" t="s">
        <v>1685</v>
      </c>
      <c r="I401" s="215" t="s">
        <v>1111</v>
      </c>
      <c r="J401" s="215" t="s">
        <v>2065</v>
      </c>
      <c r="K401" s="46" t="s">
        <v>2065</v>
      </c>
      <c r="L401" s="228"/>
      <c r="M401" s="45" t="s">
        <v>810</v>
      </c>
      <c r="N401" s="215" t="s">
        <v>903</v>
      </c>
      <c r="O401" s="225">
        <v>1</v>
      </c>
      <c r="P401" s="229">
        <v>1000000</v>
      </c>
      <c r="Q401" s="263">
        <v>1000000</v>
      </c>
    </row>
    <row r="402" spans="1:17" s="272" customFormat="1" ht="25.5" x14ac:dyDescent="0.2">
      <c r="A402" s="43" t="s">
        <v>727</v>
      </c>
      <c r="B402" s="225" t="s">
        <v>901</v>
      </c>
      <c r="C402" s="54" t="s">
        <v>493</v>
      </c>
      <c r="D402" s="226" t="s">
        <v>494</v>
      </c>
      <c r="E402" s="227" t="s">
        <v>1595</v>
      </c>
      <c r="F402" s="227" t="s">
        <v>1815</v>
      </c>
      <c r="G402" s="227" t="s">
        <v>1288</v>
      </c>
      <c r="H402" s="215" t="s">
        <v>1682</v>
      </c>
      <c r="I402" s="215" t="s">
        <v>1111</v>
      </c>
      <c r="J402" s="215" t="s">
        <v>858</v>
      </c>
      <c r="K402" s="46" t="s">
        <v>858</v>
      </c>
      <c r="L402" s="228"/>
      <c r="M402" s="45" t="s">
        <v>857</v>
      </c>
      <c r="N402" s="215" t="s">
        <v>903</v>
      </c>
      <c r="O402" s="225">
        <v>1</v>
      </c>
      <c r="P402" s="229">
        <v>1000000</v>
      </c>
      <c r="Q402" s="263">
        <v>1000000</v>
      </c>
    </row>
    <row r="403" spans="1:17" s="272" customFormat="1" ht="51" x14ac:dyDescent="0.2">
      <c r="A403" s="43" t="s">
        <v>727</v>
      </c>
      <c r="B403" s="225" t="s">
        <v>901</v>
      </c>
      <c r="C403" s="54" t="s">
        <v>493</v>
      </c>
      <c r="D403" s="226" t="s">
        <v>494</v>
      </c>
      <c r="E403" s="227" t="s">
        <v>1595</v>
      </c>
      <c r="F403" s="227" t="s">
        <v>1815</v>
      </c>
      <c r="G403" s="227" t="s">
        <v>1288</v>
      </c>
      <c r="H403" s="215" t="s">
        <v>1682</v>
      </c>
      <c r="I403" s="215" t="s">
        <v>1111</v>
      </c>
      <c r="J403" s="215" t="s">
        <v>2064</v>
      </c>
      <c r="K403" s="46" t="s">
        <v>2064</v>
      </c>
      <c r="L403" s="228"/>
      <c r="M403" s="45" t="s">
        <v>849</v>
      </c>
      <c r="N403" s="215" t="s">
        <v>903</v>
      </c>
      <c r="O403" s="225">
        <v>1</v>
      </c>
      <c r="P403" s="229">
        <v>1000000</v>
      </c>
      <c r="Q403" s="263">
        <v>1000000</v>
      </c>
    </row>
    <row r="404" spans="1:17" s="272" customFormat="1" ht="38.25" x14ac:dyDescent="0.2">
      <c r="A404" s="43" t="s">
        <v>727</v>
      </c>
      <c r="B404" s="225" t="s">
        <v>901</v>
      </c>
      <c r="C404" s="54" t="s">
        <v>493</v>
      </c>
      <c r="D404" s="226" t="s">
        <v>494</v>
      </c>
      <c r="E404" s="227" t="s">
        <v>1595</v>
      </c>
      <c r="F404" s="227" t="s">
        <v>1815</v>
      </c>
      <c r="G404" s="227" t="s">
        <v>1288</v>
      </c>
      <c r="H404" s="215" t="s">
        <v>1682</v>
      </c>
      <c r="I404" s="215" t="s">
        <v>1111</v>
      </c>
      <c r="J404" s="215" t="s">
        <v>2065</v>
      </c>
      <c r="K404" s="46" t="s">
        <v>2065</v>
      </c>
      <c r="L404" s="228"/>
      <c r="M404" s="45" t="s">
        <v>810</v>
      </c>
      <c r="N404" s="215" t="s">
        <v>903</v>
      </c>
      <c r="O404" s="225">
        <v>1</v>
      </c>
      <c r="P404" s="229">
        <v>1000000</v>
      </c>
      <c r="Q404" s="263">
        <v>1000000</v>
      </c>
    </row>
    <row r="405" spans="1:17" s="272" customFormat="1" ht="25.5" x14ac:dyDescent="0.2">
      <c r="A405" s="43" t="s">
        <v>728</v>
      </c>
      <c r="B405" s="225" t="s">
        <v>901</v>
      </c>
      <c r="C405" s="54" t="s">
        <v>493</v>
      </c>
      <c r="D405" s="226" t="s">
        <v>494</v>
      </c>
      <c r="E405" s="227" t="s">
        <v>1595</v>
      </c>
      <c r="F405" s="227" t="s">
        <v>1815</v>
      </c>
      <c r="G405" s="227" t="s">
        <v>1288</v>
      </c>
      <c r="H405" s="215" t="s">
        <v>1684</v>
      </c>
      <c r="I405" s="215" t="s">
        <v>1111</v>
      </c>
      <c r="J405" s="215" t="s">
        <v>858</v>
      </c>
      <c r="K405" s="46" t="s">
        <v>858</v>
      </c>
      <c r="L405" s="228"/>
      <c r="M405" s="45" t="s">
        <v>857</v>
      </c>
      <c r="N405" s="215" t="s">
        <v>903</v>
      </c>
      <c r="O405" s="225">
        <v>1</v>
      </c>
      <c r="P405" s="229">
        <v>1000000</v>
      </c>
      <c r="Q405" s="263">
        <v>1000000</v>
      </c>
    </row>
    <row r="406" spans="1:17" s="272" customFormat="1" ht="51" x14ac:dyDescent="0.2">
      <c r="A406" s="43" t="s">
        <v>728</v>
      </c>
      <c r="B406" s="225" t="s">
        <v>901</v>
      </c>
      <c r="C406" s="54" t="s">
        <v>493</v>
      </c>
      <c r="D406" s="226" t="s">
        <v>494</v>
      </c>
      <c r="E406" s="227" t="s">
        <v>1595</v>
      </c>
      <c r="F406" s="227" t="s">
        <v>1815</v>
      </c>
      <c r="G406" s="227" t="s">
        <v>1288</v>
      </c>
      <c r="H406" s="215" t="s">
        <v>1684</v>
      </c>
      <c r="I406" s="215" t="s">
        <v>1111</v>
      </c>
      <c r="J406" s="215" t="s">
        <v>2064</v>
      </c>
      <c r="K406" s="46" t="s">
        <v>2064</v>
      </c>
      <c r="L406" s="228"/>
      <c r="M406" s="45" t="s">
        <v>849</v>
      </c>
      <c r="N406" s="215" t="s">
        <v>903</v>
      </c>
      <c r="O406" s="225">
        <v>1</v>
      </c>
      <c r="P406" s="229">
        <v>1000000</v>
      </c>
      <c r="Q406" s="263">
        <v>1000000</v>
      </c>
    </row>
    <row r="407" spans="1:17" s="272" customFormat="1" ht="38.25" x14ac:dyDescent="0.2">
      <c r="A407" s="43" t="s">
        <v>728</v>
      </c>
      <c r="B407" s="225" t="s">
        <v>901</v>
      </c>
      <c r="C407" s="54" t="s">
        <v>493</v>
      </c>
      <c r="D407" s="226" t="s">
        <v>494</v>
      </c>
      <c r="E407" s="227" t="s">
        <v>1595</v>
      </c>
      <c r="F407" s="227" t="s">
        <v>1815</v>
      </c>
      <c r="G407" s="227" t="s">
        <v>1288</v>
      </c>
      <c r="H407" s="215" t="s">
        <v>1684</v>
      </c>
      <c r="I407" s="215" t="s">
        <v>1111</v>
      </c>
      <c r="J407" s="215" t="s">
        <v>2065</v>
      </c>
      <c r="K407" s="46" t="s">
        <v>2065</v>
      </c>
      <c r="L407" s="228"/>
      <c r="M407" s="45" t="s">
        <v>810</v>
      </c>
      <c r="N407" s="215" t="s">
        <v>903</v>
      </c>
      <c r="O407" s="225">
        <v>1</v>
      </c>
      <c r="P407" s="229">
        <v>1000000</v>
      </c>
      <c r="Q407" s="263">
        <v>1000000</v>
      </c>
    </row>
    <row r="408" spans="1:17" s="272" customFormat="1" ht="25.5" x14ac:dyDescent="0.2">
      <c r="A408" s="43" t="s">
        <v>730</v>
      </c>
      <c r="B408" s="225" t="s">
        <v>901</v>
      </c>
      <c r="C408" s="54" t="s">
        <v>493</v>
      </c>
      <c r="D408" s="226" t="s">
        <v>494</v>
      </c>
      <c r="E408" s="227" t="s">
        <v>1595</v>
      </c>
      <c r="F408" s="227" t="s">
        <v>1815</v>
      </c>
      <c r="G408" s="227" t="s">
        <v>1288</v>
      </c>
      <c r="H408" s="215" t="s">
        <v>1686</v>
      </c>
      <c r="I408" s="215" t="s">
        <v>1111</v>
      </c>
      <c r="J408" s="215" t="s">
        <v>858</v>
      </c>
      <c r="K408" s="46" t="s">
        <v>858</v>
      </c>
      <c r="L408" s="228"/>
      <c r="M408" s="45" t="s">
        <v>857</v>
      </c>
      <c r="N408" s="215" t="s">
        <v>903</v>
      </c>
      <c r="O408" s="225">
        <v>1</v>
      </c>
      <c r="P408" s="229">
        <v>1000000</v>
      </c>
      <c r="Q408" s="263">
        <v>1000000</v>
      </c>
    </row>
    <row r="409" spans="1:17" s="272" customFormat="1" ht="51" x14ac:dyDescent="0.2">
      <c r="A409" s="43" t="s">
        <v>730</v>
      </c>
      <c r="B409" s="225" t="s">
        <v>901</v>
      </c>
      <c r="C409" s="54" t="s">
        <v>493</v>
      </c>
      <c r="D409" s="226" t="s">
        <v>494</v>
      </c>
      <c r="E409" s="227" t="s">
        <v>1595</v>
      </c>
      <c r="F409" s="227" t="s">
        <v>1815</v>
      </c>
      <c r="G409" s="227" t="s">
        <v>1288</v>
      </c>
      <c r="H409" s="215" t="s">
        <v>1686</v>
      </c>
      <c r="I409" s="215" t="s">
        <v>1111</v>
      </c>
      <c r="J409" s="215" t="s">
        <v>2064</v>
      </c>
      <c r="K409" s="46" t="s">
        <v>2064</v>
      </c>
      <c r="L409" s="228"/>
      <c r="M409" s="45" t="s">
        <v>849</v>
      </c>
      <c r="N409" s="215" t="s">
        <v>903</v>
      </c>
      <c r="O409" s="225">
        <v>1</v>
      </c>
      <c r="P409" s="229">
        <v>1000000</v>
      </c>
      <c r="Q409" s="263">
        <v>1000000</v>
      </c>
    </row>
    <row r="410" spans="1:17" s="272" customFormat="1" ht="38.25" x14ac:dyDescent="0.2">
      <c r="A410" s="43" t="s">
        <v>730</v>
      </c>
      <c r="B410" s="225" t="s">
        <v>901</v>
      </c>
      <c r="C410" s="54" t="s">
        <v>493</v>
      </c>
      <c r="D410" s="226" t="s">
        <v>494</v>
      </c>
      <c r="E410" s="227" t="s">
        <v>1595</v>
      </c>
      <c r="F410" s="227" t="s">
        <v>1815</v>
      </c>
      <c r="G410" s="227" t="s">
        <v>1288</v>
      </c>
      <c r="H410" s="215" t="s">
        <v>1686</v>
      </c>
      <c r="I410" s="215" t="s">
        <v>1111</v>
      </c>
      <c r="J410" s="215" t="s">
        <v>2065</v>
      </c>
      <c r="K410" s="46" t="s">
        <v>2065</v>
      </c>
      <c r="L410" s="228"/>
      <c r="M410" s="45" t="s">
        <v>810</v>
      </c>
      <c r="N410" s="215" t="s">
        <v>903</v>
      </c>
      <c r="O410" s="225">
        <v>1</v>
      </c>
      <c r="P410" s="229">
        <v>1000000</v>
      </c>
      <c r="Q410" s="263">
        <v>1000000</v>
      </c>
    </row>
    <row r="411" spans="1:17" s="272" customFormat="1" ht="38.25" x14ac:dyDescent="0.2">
      <c r="A411" s="43" t="s">
        <v>893</v>
      </c>
      <c r="B411" s="225" t="s">
        <v>901</v>
      </c>
      <c r="C411" s="54" t="s">
        <v>493</v>
      </c>
      <c r="D411" s="226" t="s">
        <v>494</v>
      </c>
      <c r="E411" s="227" t="s">
        <v>1595</v>
      </c>
      <c r="F411" s="227" t="s">
        <v>1815</v>
      </c>
      <c r="G411" s="227" t="s">
        <v>1288</v>
      </c>
      <c r="H411" s="215" t="s">
        <v>1642</v>
      </c>
      <c r="I411" s="215" t="s">
        <v>1111</v>
      </c>
      <c r="J411" s="215" t="s">
        <v>73</v>
      </c>
      <c r="K411" s="46" t="s">
        <v>73</v>
      </c>
      <c r="L411" s="228">
        <v>56111507</v>
      </c>
      <c r="M411" s="45" t="s">
        <v>838</v>
      </c>
      <c r="N411" s="215" t="s">
        <v>903</v>
      </c>
      <c r="O411" s="225">
        <v>1</v>
      </c>
      <c r="P411" s="229">
        <v>300080</v>
      </c>
      <c r="Q411" s="263">
        <v>300080</v>
      </c>
    </row>
    <row r="412" spans="1:17" s="272" customFormat="1" ht="38.25" x14ac:dyDescent="0.2">
      <c r="A412" s="43" t="s">
        <v>893</v>
      </c>
      <c r="B412" s="225" t="s">
        <v>901</v>
      </c>
      <c r="C412" s="54" t="s">
        <v>493</v>
      </c>
      <c r="D412" s="226" t="s">
        <v>494</v>
      </c>
      <c r="E412" s="227" t="s">
        <v>1595</v>
      </c>
      <c r="F412" s="227" t="s">
        <v>1815</v>
      </c>
      <c r="G412" s="227" t="s">
        <v>1288</v>
      </c>
      <c r="H412" s="215" t="s">
        <v>1642</v>
      </c>
      <c r="I412" s="215" t="s">
        <v>1111</v>
      </c>
      <c r="J412" s="215" t="s">
        <v>71</v>
      </c>
      <c r="K412" s="46" t="s">
        <v>71</v>
      </c>
      <c r="L412" s="228">
        <v>56111507</v>
      </c>
      <c r="M412" s="45" t="s">
        <v>838</v>
      </c>
      <c r="N412" s="215" t="s">
        <v>903</v>
      </c>
      <c r="O412" s="225">
        <v>1</v>
      </c>
      <c r="P412" s="229">
        <v>111000</v>
      </c>
      <c r="Q412" s="263">
        <v>111000</v>
      </c>
    </row>
    <row r="413" spans="1:17" s="272" customFormat="1" ht="38.25" x14ac:dyDescent="0.2">
      <c r="A413" s="43" t="s">
        <v>893</v>
      </c>
      <c r="B413" s="225" t="s">
        <v>901</v>
      </c>
      <c r="C413" s="54" t="s">
        <v>493</v>
      </c>
      <c r="D413" s="226" t="s">
        <v>494</v>
      </c>
      <c r="E413" s="227" t="s">
        <v>1595</v>
      </c>
      <c r="F413" s="227" t="s">
        <v>1815</v>
      </c>
      <c r="G413" s="227" t="s">
        <v>1288</v>
      </c>
      <c r="H413" s="215" t="s">
        <v>1642</v>
      </c>
      <c r="I413" s="215" t="s">
        <v>1111</v>
      </c>
      <c r="J413" s="215" t="s">
        <v>69</v>
      </c>
      <c r="K413" s="46" t="s">
        <v>69</v>
      </c>
      <c r="L413" s="228">
        <v>56101716</v>
      </c>
      <c r="M413" s="45" t="s">
        <v>838</v>
      </c>
      <c r="N413" s="215" t="s">
        <v>903</v>
      </c>
      <c r="O413" s="225">
        <v>5</v>
      </c>
      <c r="P413" s="229">
        <v>21293.455000000002</v>
      </c>
      <c r="Q413" s="263">
        <v>106467.27500000001</v>
      </c>
    </row>
    <row r="414" spans="1:17" s="272" customFormat="1" ht="38.25" x14ac:dyDescent="0.2">
      <c r="A414" s="43" t="s">
        <v>893</v>
      </c>
      <c r="B414" s="225" t="s">
        <v>901</v>
      </c>
      <c r="C414" s="54" t="s">
        <v>493</v>
      </c>
      <c r="D414" s="226" t="s">
        <v>494</v>
      </c>
      <c r="E414" s="227" t="s">
        <v>1595</v>
      </c>
      <c r="F414" s="227" t="s">
        <v>1815</v>
      </c>
      <c r="G414" s="227" t="s">
        <v>1288</v>
      </c>
      <c r="H414" s="215" t="s">
        <v>1642</v>
      </c>
      <c r="I414" s="215" t="s">
        <v>1111</v>
      </c>
      <c r="J414" s="215" t="s">
        <v>75</v>
      </c>
      <c r="K414" s="46" t="s">
        <v>75</v>
      </c>
      <c r="L414" s="228">
        <v>56111507</v>
      </c>
      <c r="M414" s="45" t="s">
        <v>838</v>
      </c>
      <c r="N414" s="215" t="s">
        <v>903</v>
      </c>
      <c r="O414" s="225">
        <v>3</v>
      </c>
      <c r="P414" s="229">
        <v>101000</v>
      </c>
      <c r="Q414" s="263">
        <v>303000</v>
      </c>
    </row>
    <row r="415" spans="1:17" s="272" customFormat="1" ht="38.25" x14ac:dyDescent="0.2">
      <c r="A415" s="43" t="s">
        <v>893</v>
      </c>
      <c r="B415" s="225" t="s">
        <v>901</v>
      </c>
      <c r="C415" s="54" t="s">
        <v>493</v>
      </c>
      <c r="D415" s="226" t="s">
        <v>494</v>
      </c>
      <c r="E415" s="227" t="s">
        <v>1595</v>
      </c>
      <c r="F415" s="227" t="s">
        <v>1815</v>
      </c>
      <c r="G415" s="227" t="s">
        <v>1288</v>
      </c>
      <c r="H415" s="215" t="s">
        <v>1642</v>
      </c>
      <c r="I415" s="215" t="s">
        <v>1111</v>
      </c>
      <c r="J415" s="215" t="s">
        <v>74</v>
      </c>
      <c r="K415" s="46" t="s">
        <v>74</v>
      </c>
      <c r="L415" s="228">
        <v>56111506</v>
      </c>
      <c r="M415" s="45" t="s">
        <v>838</v>
      </c>
      <c r="N415" s="215" t="s">
        <v>903</v>
      </c>
      <c r="O415" s="225">
        <v>1</v>
      </c>
      <c r="P415" s="229">
        <v>80000</v>
      </c>
      <c r="Q415" s="263">
        <v>80000</v>
      </c>
    </row>
    <row r="416" spans="1:17" s="272" customFormat="1" ht="25.5" x14ac:dyDescent="0.2">
      <c r="A416" s="43" t="s">
        <v>893</v>
      </c>
      <c r="B416" s="225" t="s">
        <v>901</v>
      </c>
      <c r="C416" s="54" t="s">
        <v>493</v>
      </c>
      <c r="D416" s="226" t="s">
        <v>494</v>
      </c>
      <c r="E416" s="227" t="s">
        <v>1595</v>
      </c>
      <c r="F416" s="227" t="s">
        <v>1815</v>
      </c>
      <c r="G416" s="227" t="s">
        <v>1288</v>
      </c>
      <c r="H416" s="215" t="s">
        <v>1642</v>
      </c>
      <c r="I416" s="215" t="s">
        <v>1111</v>
      </c>
      <c r="J416" s="215" t="s">
        <v>63</v>
      </c>
      <c r="K416" s="46" t="s">
        <v>63</v>
      </c>
      <c r="L416" s="228">
        <v>56101716</v>
      </c>
      <c r="M416" s="45" t="s">
        <v>838</v>
      </c>
      <c r="N416" s="215" t="s">
        <v>903</v>
      </c>
      <c r="O416" s="225">
        <v>10</v>
      </c>
      <c r="P416" s="229">
        <v>11250</v>
      </c>
      <c r="Q416" s="263">
        <v>112500</v>
      </c>
    </row>
    <row r="417" spans="1:17" s="272" customFormat="1" ht="25.5" x14ac:dyDescent="0.2">
      <c r="A417" s="43" t="s">
        <v>893</v>
      </c>
      <c r="B417" s="225" t="s">
        <v>901</v>
      </c>
      <c r="C417" s="54" t="s">
        <v>493</v>
      </c>
      <c r="D417" s="226" t="s">
        <v>494</v>
      </c>
      <c r="E417" s="227" t="s">
        <v>1595</v>
      </c>
      <c r="F417" s="227" t="s">
        <v>1815</v>
      </c>
      <c r="G417" s="227" t="s">
        <v>1288</v>
      </c>
      <c r="H417" s="215" t="s">
        <v>1642</v>
      </c>
      <c r="I417" s="215" t="s">
        <v>1111</v>
      </c>
      <c r="J417" s="215" t="s">
        <v>65</v>
      </c>
      <c r="K417" s="46" t="s">
        <v>65</v>
      </c>
      <c r="L417" s="228">
        <v>56101716</v>
      </c>
      <c r="M417" s="45" t="s">
        <v>838</v>
      </c>
      <c r="N417" s="215" t="s">
        <v>903</v>
      </c>
      <c r="O417" s="225">
        <v>10</v>
      </c>
      <c r="P417" s="229">
        <v>25000</v>
      </c>
      <c r="Q417" s="263">
        <v>250000</v>
      </c>
    </row>
    <row r="418" spans="1:17" s="272" customFormat="1" ht="25.5" x14ac:dyDescent="0.2">
      <c r="A418" s="43" t="s">
        <v>893</v>
      </c>
      <c r="B418" s="225" t="s">
        <v>901</v>
      </c>
      <c r="C418" s="54" t="s">
        <v>493</v>
      </c>
      <c r="D418" s="226" t="s">
        <v>494</v>
      </c>
      <c r="E418" s="227" t="s">
        <v>1595</v>
      </c>
      <c r="F418" s="227" t="s">
        <v>1815</v>
      </c>
      <c r="G418" s="227" t="s">
        <v>1288</v>
      </c>
      <c r="H418" s="215" t="s">
        <v>1642</v>
      </c>
      <c r="I418" s="215" t="s">
        <v>1111</v>
      </c>
      <c r="J418" s="215" t="s">
        <v>76</v>
      </c>
      <c r="K418" s="46" t="s">
        <v>76</v>
      </c>
      <c r="L418" s="228">
        <v>56101716</v>
      </c>
      <c r="M418" s="45" t="s">
        <v>838</v>
      </c>
      <c r="N418" s="215" t="s">
        <v>903</v>
      </c>
      <c r="O418" s="225">
        <v>10</v>
      </c>
      <c r="P418" s="229">
        <v>22000</v>
      </c>
      <c r="Q418" s="263">
        <v>220000</v>
      </c>
    </row>
    <row r="419" spans="1:17" s="272" customFormat="1" ht="25.5" x14ac:dyDescent="0.2">
      <c r="A419" s="43" t="s">
        <v>893</v>
      </c>
      <c r="B419" s="225" t="s">
        <v>901</v>
      </c>
      <c r="C419" s="54" t="s">
        <v>493</v>
      </c>
      <c r="D419" s="226" t="s">
        <v>494</v>
      </c>
      <c r="E419" s="227" t="s">
        <v>1595</v>
      </c>
      <c r="F419" s="227" t="s">
        <v>1815</v>
      </c>
      <c r="G419" s="227" t="s">
        <v>1288</v>
      </c>
      <c r="H419" s="215" t="s">
        <v>1642</v>
      </c>
      <c r="I419" s="215" t="s">
        <v>1111</v>
      </c>
      <c r="J419" s="215" t="s">
        <v>86</v>
      </c>
      <c r="K419" s="46" t="s">
        <v>86</v>
      </c>
      <c r="L419" s="228">
        <v>56101519</v>
      </c>
      <c r="M419" s="45" t="s">
        <v>838</v>
      </c>
      <c r="N419" s="215" t="s">
        <v>903</v>
      </c>
      <c r="O419" s="225">
        <v>15</v>
      </c>
      <c r="P419" s="229">
        <v>13000</v>
      </c>
      <c r="Q419" s="263">
        <v>195000</v>
      </c>
    </row>
    <row r="420" spans="1:17" s="272" customFormat="1" ht="25.5" x14ac:dyDescent="0.2">
      <c r="A420" s="43" t="s">
        <v>893</v>
      </c>
      <c r="B420" s="225" t="s">
        <v>901</v>
      </c>
      <c r="C420" s="54" t="s">
        <v>493</v>
      </c>
      <c r="D420" s="226" t="s">
        <v>494</v>
      </c>
      <c r="E420" s="227" t="s">
        <v>1595</v>
      </c>
      <c r="F420" s="227" t="s">
        <v>1815</v>
      </c>
      <c r="G420" s="227" t="s">
        <v>1288</v>
      </c>
      <c r="H420" s="215" t="s">
        <v>1642</v>
      </c>
      <c r="I420" s="215" t="s">
        <v>1111</v>
      </c>
      <c r="J420" s="215" t="s">
        <v>67</v>
      </c>
      <c r="K420" s="46" t="s">
        <v>67</v>
      </c>
      <c r="L420" s="228">
        <v>56101716</v>
      </c>
      <c r="M420" s="45" t="s">
        <v>838</v>
      </c>
      <c r="N420" s="215" t="s">
        <v>903</v>
      </c>
      <c r="O420" s="225">
        <v>30</v>
      </c>
      <c r="P420" s="229">
        <v>4500</v>
      </c>
      <c r="Q420" s="263">
        <v>135000</v>
      </c>
    </row>
    <row r="421" spans="1:17" s="272" customFormat="1" ht="38.25" x14ac:dyDescent="0.2">
      <c r="A421" s="43" t="s">
        <v>893</v>
      </c>
      <c r="B421" s="225" t="s">
        <v>901</v>
      </c>
      <c r="C421" s="54" t="s">
        <v>493</v>
      </c>
      <c r="D421" s="226" t="s">
        <v>494</v>
      </c>
      <c r="E421" s="227" t="s">
        <v>1595</v>
      </c>
      <c r="F421" s="227" t="s">
        <v>1815</v>
      </c>
      <c r="G421" s="227" t="s">
        <v>1288</v>
      </c>
      <c r="H421" s="215" t="s">
        <v>1642</v>
      </c>
      <c r="I421" s="215" t="s">
        <v>1111</v>
      </c>
      <c r="J421" s="215" t="s">
        <v>72</v>
      </c>
      <c r="K421" s="46" t="s">
        <v>72</v>
      </c>
      <c r="L421" s="228">
        <v>56111507</v>
      </c>
      <c r="M421" s="45" t="s">
        <v>838</v>
      </c>
      <c r="N421" s="215" t="s">
        <v>903</v>
      </c>
      <c r="O421" s="225">
        <v>2</v>
      </c>
      <c r="P421" s="229">
        <v>75000</v>
      </c>
      <c r="Q421" s="263">
        <v>150000</v>
      </c>
    </row>
    <row r="422" spans="1:17" s="272" customFormat="1" ht="25.5" x14ac:dyDescent="0.2">
      <c r="A422" s="43" t="s">
        <v>893</v>
      </c>
      <c r="B422" s="225" t="s">
        <v>901</v>
      </c>
      <c r="C422" s="54" t="s">
        <v>493</v>
      </c>
      <c r="D422" s="226" t="s">
        <v>494</v>
      </c>
      <c r="E422" s="227" t="s">
        <v>1595</v>
      </c>
      <c r="F422" s="227" t="s">
        <v>1815</v>
      </c>
      <c r="G422" s="227" t="s">
        <v>1288</v>
      </c>
      <c r="H422" s="215" t="s">
        <v>1642</v>
      </c>
      <c r="I422" s="215" t="s">
        <v>1111</v>
      </c>
      <c r="J422" s="215" t="s">
        <v>83</v>
      </c>
      <c r="K422" s="46" t="s">
        <v>83</v>
      </c>
      <c r="L422" s="228">
        <v>56101716</v>
      </c>
      <c r="M422" s="45" t="s">
        <v>838</v>
      </c>
      <c r="N422" s="215" t="s">
        <v>903</v>
      </c>
      <c r="O422" s="225">
        <v>10</v>
      </c>
      <c r="P422" s="229">
        <v>5000</v>
      </c>
      <c r="Q422" s="263">
        <v>50000</v>
      </c>
    </row>
    <row r="423" spans="1:17" s="272" customFormat="1" ht="25.5" x14ac:dyDescent="0.2">
      <c r="A423" s="43" t="s">
        <v>893</v>
      </c>
      <c r="B423" s="225" t="s">
        <v>901</v>
      </c>
      <c r="C423" s="54" t="s">
        <v>493</v>
      </c>
      <c r="D423" s="226" t="s">
        <v>494</v>
      </c>
      <c r="E423" s="227" t="s">
        <v>1595</v>
      </c>
      <c r="F423" s="227" t="s">
        <v>1815</v>
      </c>
      <c r="G423" s="227" t="s">
        <v>1288</v>
      </c>
      <c r="H423" s="215" t="s">
        <v>1642</v>
      </c>
      <c r="I423" s="215" t="s">
        <v>1111</v>
      </c>
      <c r="J423" s="215" t="s">
        <v>64</v>
      </c>
      <c r="K423" s="46" t="s">
        <v>64</v>
      </c>
      <c r="L423" s="228">
        <v>56101716</v>
      </c>
      <c r="M423" s="45" t="s">
        <v>838</v>
      </c>
      <c r="N423" s="215" t="s">
        <v>903</v>
      </c>
      <c r="O423" s="225">
        <v>8</v>
      </c>
      <c r="P423" s="229">
        <v>32000</v>
      </c>
      <c r="Q423" s="263">
        <v>256000</v>
      </c>
    </row>
    <row r="424" spans="1:17" s="272" customFormat="1" ht="25.5" x14ac:dyDescent="0.2">
      <c r="A424" s="43" t="s">
        <v>893</v>
      </c>
      <c r="B424" s="225" t="s">
        <v>901</v>
      </c>
      <c r="C424" s="54" t="s">
        <v>493</v>
      </c>
      <c r="D424" s="226" t="s">
        <v>494</v>
      </c>
      <c r="E424" s="227" t="s">
        <v>1595</v>
      </c>
      <c r="F424" s="227" t="s">
        <v>1815</v>
      </c>
      <c r="G424" s="227" t="s">
        <v>1288</v>
      </c>
      <c r="H424" s="215" t="s">
        <v>1642</v>
      </c>
      <c r="I424" s="215" t="s">
        <v>1111</v>
      </c>
      <c r="J424" s="215" t="s">
        <v>91</v>
      </c>
      <c r="K424" s="46" t="s">
        <v>91</v>
      </c>
      <c r="L424" s="228">
        <v>56101716</v>
      </c>
      <c r="M424" s="45" t="s">
        <v>838</v>
      </c>
      <c r="N424" s="215" t="s">
        <v>903</v>
      </c>
      <c r="O424" s="225">
        <v>8</v>
      </c>
      <c r="P424" s="229">
        <v>25000</v>
      </c>
      <c r="Q424" s="263">
        <v>200000</v>
      </c>
    </row>
    <row r="425" spans="1:17" s="272" customFormat="1" ht="25.5" x14ac:dyDescent="0.2">
      <c r="A425" s="43" t="s">
        <v>893</v>
      </c>
      <c r="B425" s="225" t="s">
        <v>901</v>
      </c>
      <c r="C425" s="54" t="s">
        <v>493</v>
      </c>
      <c r="D425" s="226" t="s">
        <v>494</v>
      </c>
      <c r="E425" s="227" t="s">
        <v>1595</v>
      </c>
      <c r="F425" s="227" t="s">
        <v>1815</v>
      </c>
      <c r="G425" s="227" t="s">
        <v>1288</v>
      </c>
      <c r="H425" s="215" t="s">
        <v>1642</v>
      </c>
      <c r="I425" s="215" t="s">
        <v>1111</v>
      </c>
      <c r="J425" s="215" t="s">
        <v>81</v>
      </c>
      <c r="K425" s="46" t="s">
        <v>81</v>
      </c>
      <c r="L425" s="228">
        <v>56112103</v>
      </c>
      <c r="M425" s="45" t="s">
        <v>838</v>
      </c>
      <c r="N425" s="215" t="s">
        <v>903</v>
      </c>
      <c r="O425" s="225">
        <v>8</v>
      </c>
      <c r="P425" s="229">
        <v>35000</v>
      </c>
      <c r="Q425" s="263">
        <v>280000</v>
      </c>
    </row>
    <row r="426" spans="1:17" s="272" customFormat="1" ht="25.5" x14ac:dyDescent="0.2">
      <c r="A426" s="43" t="s">
        <v>893</v>
      </c>
      <c r="B426" s="225" t="s">
        <v>901</v>
      </c>
      <c r="C426" s="54" t="s">
        <v>493</v>
      </c>
      <c r="D426" s="226" t="s">
        <v>494</v>
      </c>
      <c r="E426" s="227" t="s">
        <v>1595</v>
      </c>
      <c r="F426" s="227" t="s">
        <v>1815</v>
      </c>
      <c r="G426" s="227" t="s">
        <v>1288</v>
      </c>
      <c r="H426" s="215" t="s">
        <v>1642</v>
      </c>
      <c r="I426" s="215" t="s">
        <v>1111</v>
      </c>
      <c r="J426" s="215" t="s">
        <v>79</v>
      </c>
      <c r="K426" s="46" t="s">
        <v>79</v>
      </c>
      <c r="L426" s="228">
        <v>56112103</v>
      </c>
      <c r="M426" s="45" t="s">
        <v>838</v>
      </c>
      <c r="N426" s="215" t="s">
        <v>903</v>
      </c>
      <c r="O426" s="225">
        <v>10</v>
      </c>
      <c r="P426" s="229">
        <v>10500</v>
      </c>
      <c r="Q426" s="263">
        <v>105000</v>
      </c>
    </row>
    <row r="427" spans="1:17" s="272" customFormat="1" ht="25.5" x14ac:dyDescent="0.2">
      <c r="A427" s="43" t="s">
        <v>893</v>
      </c>
      <c r="B427" s="225" t="s">
        <v>901</v>
      </c>
      <c r="C427" s="54" t="s">
        <v>493</v>
      </c>
      <c r="D427" s="226" t="s">
        <v>494</v>
      </c>
      <c r="E427" s="227" t="s">
        <v>1595</v>
      </c>
      <c r="F427" s="227" t="s">
        <v>1815</v>
      </c>
      <c r="G427" s="227" t="s">
        <v>1288</v>
      </c>
      <c r="H427" s="215" t="s">
        <v>1642</v>
      </c>
      <c r="I427" s="215" t="s">
        <v>1111</v>
      </c>
      <c r="J427" s="215" t="s">
        <v>87</v>
      </c>
      <c r="K427" s="46" t="s">
        <v>87</v>
      </c>
      <c r="L427" s="228">
        <v>56101716</v>
      </c>
      <c r="M427" s="45" t="s">
        <v>838</v>
      </c>
      <c r="N427" s="215" t="s">
        <v>903</v>
      </c>
      <c r="O427" s="225">
        <v>20</v>
      </c>
      <c r="P427" s="229">
        <v>3200</v>
      </c>
      <c r="Q427" s="263">
        <v>64000</v>
      </c>
    </row>
    <row r="428" spans="1:17" s="272" customFormat="1" ht="25.5" x14ac:dyDescent="0.2">
      <c r="A428" s="43" t="s">
        <v>893</v>
      </c>
      <c r="B428" s="225" t="s">
        <v>901</v>
      </c>
      <c r="C428" s="54" t="s">
        <v>493</v>
      </c>
      <c r="D428" s="226" t="s">
        <v>494</v>
      </c>
      <c r="E428" s="227" t="s">
        <v>1595</v>
      </c>
      <c r="F428" s="227" t="s">
        <v>1815</v>
      </c>
      <c r="G428" s="227" t="s">
        <v>1288</v>
      </c>
      <c r="H428" s="215" t="s">
        <v>1642</v>
      </c>
      <c r="I428" s="215" t="s">
        <v>1111</v>
      </c>
      <c r="J428" s="215" t="s">
        <v>80</v>
      </c>
      <c r="K428" s="46" t="s">
        <v>80</v>
      </c>
      <c r="L428" s="228">
        <v>56112103</v>
      </c>
      <c r="M428" s="45" t="s">
        <v>838</v>
      </c>
      <c r="N428" s="215" t="s">
        <v>903</v>
      </c>
      <c r="O428" s="225">
        <v>20</v>
      </c>
      <c r="P428" s="229">
        <v>2500</v>
      </c>
      <c r="Q428" s="263">
        <v>50000</v>
      </c>
    </row>
    <row r="429" spans="1:17" s="272" customFormat="1" ht="25.5" x14ac:dyDescent="0.2">
      <c r="A429" s="43" t="s">
        <v>893</v>
      </c>
      <c r="B429" s="225" t="s">
        <v>901</v>
      </c>
      <c r="C429" s="54" t="s">
        <v>493</v>
      </c>
      <c r="D429" s="226" t="s">
        <v>494</v>
      </c>
      <c r="E429" s="227" t="s">
        <v>1595</v>
      </c>
      <c r="F429" s="227" t="s">
        <v>1815</v>
      </c>
      <c r="G429" s="227" t="s">
        <v>1288</v>
      </c>
      <c r="H429" s="215" t="s">
        <v>1642</v>
      </c>
      <c r="I429" s="215" t="s">
        <v>1111</v>
      </c>
      <c r="J429" s="215" t="s">
        <v>68</v>
      </c>
      <c r="K429" s="46" t="s">
        <v>68</v>
      </c>
      <c r="L429" s="228">
        <v>56101712</v>
      </c>
      <c r="M429" s="45" t="s">
        <v>838</v>
      </c>
      <c r="N429" s="215" t="s">
        <v>903</v>
      </c>
      <c r="O429" s="225">
        <v>10</v>
      </c>
      <c r="P429" s="229">
        <v>6000</v>
      </c>
      <c r="Q429" s="263">
        <v>60000</v>
      </c>
    </row>
    <row r="430" spans="1:17" s="272" customFormat="1" ht="38.25" x14ac:dyDescent="0.2">
      <c r="A430" s="43" t="s">
        <v>893</v>
      </c>
      <c r="B430" s="225" t="s">
        <v>901</v>
      </c>
      <c r="C430" s="54" t="s">
        <v>493</v>
      </c>
      <c r="D430" s="226" t="s">
        <v>494</v>
      </c>
      <c r="E430" s="227" t="s">
        <v>1595</v>
      </c>
      <c r="F430" s="227" t="s">
        <v>1815</v>
      </c>
      <c r="G430" s="227" t="s">
        <v>1288</v>
      </c>
      <c r="H430" s="215" t="s">
        <v>1642</v>
      </c>
      <c r="I430" s="215" t="s">
        <v>1111</v>
      </c>
      <c r="J430" s="215" t="s">
        <v>70</v>
      </c>
      <c r="K430" s="46" t="s">
        <v>70</v>
      </c>
      <c r="L430" s="228">
        <v>56101716</v>
      </c>
      <c r="M430" s="45" t="s">
        <v>838</v>
      </c>
      <c r="N430" s="215" t="s">
        <v>903</v>
      </c>
      <c r="O430" s="225">
        <v>10</v>
      </c>
      <c r="P430" s="229">
        <v>8000</v>
      </c>
      <c r="Q430" s="263">
        <v>80000</v>
      </c>
    </row>
    <row r="431" spans="1:17" s="272" customFormat="1" ht="25.5" x14ac:dyDescent="0.2">
      <c r="A431" s="43" t="s">
        <v>893</v>
      </c>
      <c r="B431" s="225" t="s">
        <v>901</v>
      </c>
      <c r="C431" s="54" t="s">
        <v>493</v>
      </c>
      <c r="D431" s="226" t="s">
        <v>494</v>
      </c>
      <c r="E431" s="227" t="s">
        <v>1595</v>
      </c>
      <c r="F431" s="227" t="s">
        <v>1815</v>
      </c>
      <c r="G431" s="227" t="s">
        <v>1288</v>
      </c>
      <c r="H431" s="215" t="s">
        <v>1642</v>
      </c>
      <c r="I431" s="215" t="s">
        <v>1111</v>
      </c>
      <c r="J431" s="215" t="s">
        <v>66</v>
      </c>
      <c r="K431" s="46" t="s">
        <v>66</v>
      </c>
      <c r="L431" s="228">
        <v>56101716</v>
      </c>
      <c r="M431" s="45" t="s">
        <v>838</v>
      </c>
      <c r="N431" s="215" t="s">
        <v>903</v>
      </c>
      <c r="O431" s="225">
        <v>1</v>
      </c>
      <c r="P431" s="229">
        <v>200000</v>
      </c>
      <c r="Q431" s="263">
        <v>200000</v>
      </c>
    </row>
    <row r="432" spans="1:17" s="272" customFormat="1" ht="25.5" x14ac:dyDescent="0.2">
      <c r="A432" s="43" t="s">
        <v>893</v>
      </c>
      <c r="B432" s="225" t="s">
        <v>901</v>
      </c>
      <c r="C432" s="54" t="s">
        <v>493</v>
      </c>
      <c r="D432" s="226" t="s">
        <v>494</v>
      </c>
      <c r="E432" s="227" t="s">
        <v>1595</v>
      </c>
      <c r="F432" s="227" t="s">
        <v>1815</v>
      </c>
      <c r="G432" s="227" t="s">
        <v>1288</v>
      </c>
      <c r="H432" s="215" t="s">
        <v>1642</v>
      </c>
      <c r="I432" s="215" t="s">
        <v>1111</v>
      </c>
      <c r="J432" s="215" t="s">
        <v>113</v>
      </c>
      <c r="K432" s="46" t="s">
        <v>1643</v>
      </c>
      <c r="L432" s="228">
        <v>56101716</v>
      </c>
      <c r="M432" s="45" t="s">
        <v>838</v>
      </c>
      <c r="N432" s="215" t="s">
        <v>903</v>
      </c>
      <c r="O432" s="225">
        <v>17</v>
      </c>
      <c r="P432" s="229">
        <v>9900</v>
      </c>
      <c r="Q432" s="263">
        <v>168300</v>
      </c>
    </row>
    <row r="433" spans="1:17" s="272" customFormat="1" ht="25.5" x14ac:dyDescent="0.2">
      <c r="A433" s="43" t="s">
        <v>893</v>
      </c>
      <c r="B433" s="225" t="s">
        <v>901</v>
      </c>
      <c r="C433" s="54" t="s">
        <v>493</v>
      </c>
      <c r="D433" s="226" t="s">
        <v>494</v>
      </c>
      <c r="E433" s="227" t="s">
        <v>1595</v>
      </c>
      <c r="F433" s="227" t="s">
        <v>1815</v>
      </c>
      <c r="G433" s="227" t="s">
        <v>1288</v>
      </c>
      <c r="H433" s="215" t="s">
        <v>1642</v>
      </c>
      <c r="I433" s="215" t="s">
        <v>1111</v>
      </c>
      <c r="J433" s="215" t="s">
        <v>113</v>
      </c>
      <c r="K433" s="46" t="s">
        <v>1644</v>
      </c>
      <c r="L433" s="228">
        <v>56101716</v>
      </c>
      <c r="M433" s="45" t="s">
        <v>838</v>
      </c>
      <c r="N433" s="215" t="s">
        <v>903</v>
      </c>
      <c r="O433" s="225">
        <v>2</v>
      </c>
      <c r="P433" s="229">
        <v>20000</v>
      </c>
      <c r="Q433" s="263">
        <v>40000</v>
      </c>
    </row>
    <row r="434" spans="1:17" s="272" customFormat="1" ht="25.5" x14ac:dyDescent="0.2">
      <c r="A434" s="43" t="s">
        <v>893</v>
      </c>
      <c r="B434" s="225" t="s">
        <v>901</v>
      </c>
      <c r="C434" s="54" t="s">
        <v>493</v>
      </c>
      <c r="D434" s="226" t="s">
        <v>494</v>
      </c>
      <c r="E434" s="227" t="s">
        <v>1595</v>
      </c>
      <c r="F434" s="227" t="s">
        <v>1815</v>
      </c>
      <c r="G434" s="227" t="s">
        <v>1288</v>
      </c>
      <c r="H434" s="215" t="s">
        <v>1642</v>
      </c>
      <c r="I434" s="215" t="s">
        <v>1111</v>
      </c>
      <c r="J434" s="215" t="s">
        <v>113</v>
      </c>
      <c r="K434" s="46" t="s">
        <v>1645</v>
      </c>
      <c r="L434" s="228">
        <v>56101716</v>
      </c>
      <c r="M434" s="45" t="s">
        <v>838</v>
      </c>
      <c r="N434" s="215" t="s">
        <v>903</v>
      </c>
      <c r="O434" s="225">
        <v>4</v>
      </c>
      <c r="P434" s="229">
        <v>15000</v>
      </c>
      <c r="Q434" s="263">
        <v>60000</v>
      </c>
    </row>
    <row r="435" spans="1:17" s="272" customFormat="1" ht="25.5" x14ac:dyDescent="0.2">
      <c r="A435" s="43" t="s">
        <v>893</v>
      </c>
      <c r="B435" s="225" t="s">
        <v>901</v>
      </c>
      <c r="C435" s="54" t="s">
        <v>493</v>
      </c>
      <c r="D435" s="226" t="s">
        <v>494</v>
      </c>
      <c r="E435" s="227" t="s">
        <v>1595</v>
      </c>
      <c r="F435" s="227" t="s">
        <v>1815</v>
      </c>
      <c r="G435" s="227" t="s">
        <v>1288</v>
      </c>
      <c r="H435" s="215" t="s">
        <v>1642</v>
      </c>
      <c r="I435" s="215" t="s">
        <v>1111</v>
      </c>
      <c r="J435" s="215" t="s">
        <v>65</v>
      </c>
      <c r="K435" s="46" t="s">
        <v>1646</v>
      </c>
      <c r="L435" s="228">
        <v>56101716</v>
      </c>
      <c r="M435" s="45" t="s">
        <v>838</v>
      </c>
      <c r="N435" s="215" t="s">
        <v>903</v>
      </c>
      <c r="O435" s="225">
        <v>2</v>
      </c>
      <c r="P435" s="229">
        <v>20000</v>
      </c>
      <c r="Q435" s="263">
        <v>40000</v>
      </c>
    </row>
    <row r="436" spans="1:17" s="272" customFormat="1" ht="25.5" x14ac:dyDescent="0.2">
      <c r="A436" s="43" t="s">
        <v>893</v>
      </c>
      <c r="B436" s="225" t="s">
        <v>901</v>
      </c>
      <c r="C436" s="54" t="s">
        <v>493</v>
      </c>
      <c r="D436" s="226" t="s">
        <v>494</v>
      </c>
      <c r="E436" s="227" t="s">
        <v>1595</v>
      </c>
      <c r="F436" s="227" t="s">
        <v>1815</v>
      </c>
      <c r="G436" s="227" t="s">
        <v>1288</v>
      </c>
      <c r="H436" s="215" t="s">
        <v>1642</v>
      </c>
      <c r="I436" s="215" t="s">
        <v>1111</v>
      </c>
      <c r="J436" s="215" t="s">
        <v>65</v>
      </c>
      <c r="K436" s="46" t="s">
        <v>1647</v>
      </c>
      <c r="L436" s="228">
        <v>56101716</v>
      </c>
      <c r="M436" s="45" t="s">
        <v>838</v>
      </c>
      <c r="N436" s="215" t="s">
        <v>903</v>
      </c>
      <c r="O436" s="225">
        <v>6</v>
      </c>
      <c r="P436" s="229">
        <v>25400</v>
      </c>
      <c r="Q436" s="263">
        <v>152400</v>
      </c>
    </row>
    <row r="437" spans="1:17" s="272" customFormat="1" ht="25.5" x14ac:dyDescent="0.2">
      <c r="A437" s="43" t="s">
        <v>893</v>
      </c>
      <c r="B437" s="225" t="s">
        <v>901</v>
      </c>
      <c r="C437" s="54" t="s">
        <v>493</v>
      </c>
      <c r="D437" s="226" t="s">
        <v>494</v>
      </c>
      <c r="E437" s="227" t="s">
        <v>1595</v>
      </c>
      <c r="F437" s="227" t="s">
        <v>1815</v>
      </c>
      <c r="G437" s="227" t="s">
        <v>1288</v>
      </c>
      <c r="H437" s="215" t="s">
        <v>1642</v>
      </c>
      <c r="I437" s="215" t="s">
        <v>1111</v>
      </c>
      <c r="J437" s="215" t="s">
        <v>65</v>
      </c>
      <c r="K437" s="46" t="s">
        <v>1648</v>
      </c>
      <c r="L437" s="228">
        <v>56101716</v>
      </c>
      <c r="M437" s="45" t="s">
        <v>838</v>
      </c>
      <c r="N437" s="215" t="s">
        <v>903</v>
      </c>
      <c r="O437" s="225">
        <v>1</v>
      </c>
      <c r="P437" s="229">
        <v>10500</v>
      </c>
      <c r="Q437" s="263">
        <v>10500</v>
      </c>
    </row>
    <row r="438" spans="1:17" s="272" customFormat="1" ht="38.25" x14ac:dyDescent="0.2">
      <c r="A438" s="43" t="s">
        <v>893</v>
      </c>
      <c r="B438" s="225" t="s">
        <v>901</v>
      </c>
      <c r="C438" s="54" t="s">
        <v>493</v>
      </c>
      <c r="D438" s="226" t="s">
        <v>494</v>
      </c>
      <c r="E438" s="227" t="s">
        <v>1595</v>
      </c>
      <c r="F438" s="227" t="s">
        <v>1815</v>
      </c>
      <c r="G438" s="227" t="s">
        <v>1288</v>
      </c>
      <c r="H438" s="215" t="s">
        <v>1642</v>
      </c>
      <c r="I438" s="215" t="s">
        <v>1111</v>
      </c>
      <c r="J438" s="215" t="s">
        <v>90</v>
      </c>
      <c r="K438" s="46" t="s">
        <v>90</v>
      </c>
      <c r="L438" s="228">
        <v>56101519</v>
      </c>
      <c r="M438" s="45" t="s">
        <v>838</v>
      </c>
      <c r="N438" s="215" t="s">
        <v>903</v>
      </c>
      <c r="O438" s="225">
        <v>2</v>
      </c>
      <c r="P438" s="229">
        <v>8700</v>
      </c>
      <c r="Q438" s="263">
        <v>17400</v>
      </c>
    </row>
    <row r="439" spans="1:17" s="272" customFormat="1" ht="25.5" x14ac:dyDescent="0.2">
      <c r="A439" s="43" t="s">
        <v>893</v>
      </c>
      <c r="B439" s="225" t="s">
        <v>901</v>
      </c>
      <c r="C439" s="54" t="s">
        <v>493</v>
      </c>
      <c r="D439" s="226" t="s">
        <v>494</v>
      </c>
      <c r="E439" s="227" t="s">
        <v>1595</v>
      </c>
      <c r="F439" s="227" t="s">
        <v>1815</v>
      </c>
      <c r="G439" s="227" t="s">
        <v>1288</v>
      </c>
      <c r="H439" s="215" t="s">
        <v>1642</v>
      </c>
      <c r="I439" s="215" t="s">
        <v>1111</v>
      </c>
      <c r="J439" s="215" t="s">
        <v>80</v>
      </c>
      <c r="K439" s="46" t="s">
        <v>1649</v>
      </c>
      <c r="L439" s="228">
        <v>56112103</v>
      </c>
      <c r="M439" s="45" t="s">
        <v>838</v>
      </c>
      <c r="N439" s="215" t="s">
        <v>903</v>
      </c>
      <c r="O439" s="225">
        <v>1</v>
      </c>
      <c r="P439" s="229">
        <v>14300</v>
      </c>
      <c r="Q439" s="263">
        <v>14300</v>
      </c>
    </row>
    <row r="440" spans="1:17" s="272" customFormat="1" ht="25.5" x14ac:dyDescent="0.2">
      <c r="A440" s="43" t="s">
        <v>893</v>
      </c>
      <c r="B440" s="225" t="s">
        <v>901</v>
      </c>
      <c r="C440" s="54" t="s">
        <v>493</v>
      </c>
      <c r="D440" s="226" t="s">
        <v>494</v>
      </c>
      <c r="E440" s="227" t="s">
        <v>1595</v>
      </c>
      <c r="F440" s="227" t="s">
        <v>1815</v>
      </c>
      <c r="G440" s="227" t="s">
        <v>1288</v>
      </c>
      <c r="H440" s="215" t="s">
        <v>1642</v>
      </c>
      <c r="I440" s="215" t="s">
        <v>1111</v>
      </c>
      <c r="J440" s="215" t="s">
        <v>81</v>
      </c>
      <c r="K440" s="46" t="s">
        <v>1650</v>
      </c>
      <c r="L440" s="228">
        <v>56112103</v>
      </c>
      <c r="M440" s="45" t="s">
        <v>838</v>
      </c>
      <c r="N440" s="215" t="s">
        <v>903</v>
      </c>
      <c r="O440" s="225">
        <v>11</v>
      </c>
      <c r="P440" s="229">
        <v>15800</v>
      </c>
      <c r="Q440" s="263">
        <v>173800</v>
      </c>
    </row>
    <row r="441" spans="1:17" s="272" customFormat="1" ht="25.5" x14ac:dyDescent="0.2">
      <c r="A441" s="43" t="s">
        <v>893</v>
      </c>
      <c r="B441" s="225" t="s">
        <v>901</v>
      </c>
      <c r="C441" s="54" t="s">
        <v>493</v>
      </c>
      <c r="D441" s="226" t="s">
        <v>494</v>
      </c>
      <c r="E441" s="227" t="s">
        <v>1595</v>
      </c>
      <c r="F441" s="227" t="s">
        <v>1815</v>
      </c>
      <c r="G441" s="227" t="s">
        <v>1288</v>
      </c>
      <c r="H441" s="215" t="s">
        <v>1642</v>
      </c>
      <c r="I441" s="215" t="s">
        <v>1111</v>
      </c>
      <c r="J441" s="215" t="s">
        <v>58</v>
      </c>
      <c r="K441" s="46" t="s">
        <v>1651</v>
      </c>
      <c r="L441" s="228">
        <v>56101532</v>
      </c>
      <c r="M441" s="45" t="s">
        <v>838</v>
      </c>
      <c r="N441" s="215" t="s">
        <v>903</v>
      </c>
      <c r="O441" s="225">
        <v>1</v>
      </c>
      <c r="P441" s="229">
        <v>65000</v>
      </c>
      <c r="Q441" s="263">
        <v>65000</v>
      </c>
    </row>
    <row r="442" spans="1:17" s="272" customFormat="1" ht="25.5" x14ac:dyDescent="0.2">
      <c r="A442" s="43" t="s">
        <v>893</v>
      </c>
      <c r="B442" s="225" t="s">
        <v>901</v>
      </c>
      <c r="C442" s="54" t="s">
        <v>493</v>
      </c>
      <c r="D442" s="226" t="s">
        <v>494</v>
      </c>
      <c r="E442" s="227" t="s">
        <v>1595</v>
      </c>
      <c r="F442" s="227" t="s">
        <v>1815</v>
      </c>
      <c r="G442" s="227" t="s">
        <v>1288</v>
      </c>
      <c r="H442" s="215" t="s">
        <v>1642</v>
      </c>
      <c r="I442" s="215" t="s">
        <v>1111</v>
      </c>
      <c r="J442" s="215" t="s">
        <v>77</v>
      </c>
      <c r="K442" s="46" t="s">
        <v>1652</v>
      </c>
      <c r="L442" s="228">
        <v>56101519</v>
      </c>
      <c r="M442" s="45" t="s">
        <v>838</v>
      </c>
      <c r="N442" s="215" t="s">
        <v>903</v>
      </c>
      <c r="O442" s="225">
        <v>1</v>
      </c>
      <c r="P442" s="229">
        <v>6000</v>
      </c>
      <c r="Q442" s="263">
        <v>6000</v>
      </c>
    </row>
    <row r="443" spans="1:17" s="272" customFormat="1" ht="25.5" x14ac:dyDescent="0.2">
      <c r="A443" s="43" t="s">
        <v>893</v>
      </c>
      <c r="B443" s="225" t="s">
        <v>901</v>
      </c>
      <c r="C443" s="54" t="s">
        <v>493</v>
      </c>
      <c r="D443" s="226" t="s">
        <v>494</v>
      </c>
      <c r="E443" s="227" t="s">
        <v>1595</v>
      </c>
      <c r="F443" s="227" t="s">
        <v>1815</v>
      </c>
      <c r="G443" s="227" t="s">
        <v>1288</v>
      </c>
      <c r="H443" s="215" t="s">
        <v>1642</v>
      </c>
      <c r="I443" s="215" t="s">
        <v>1111</v>
      </c>
      <c r="J443" s="215" t="s">
        <v>59</v>
      </c>
      <c r="K443" s="46" t="s">
        <v>1653</v>
      </c>
      <c r="L443" s="228">
        <v>56101515</v>
      </c>
      <c r="M443" s="45" t="s">
        <v>838</v>
      </c>
      <c r="N443" s="215" t="s">
        <v>903</v>
      </c>
      <c r="O443" s="225">
        <v>20</v>
      </c>
      <c r="P443" s="229">
        <v>35000</v>
      </c>
      <c r="Q443" s="263">
        <v>700000</v>
      </c>
    </row>
    <row r="444" spans="1:17" s="272" customFormat="1" ht="25.5" x14ac:dyDescent="0.2">
      <c r="A444" s="43" t="s">
        <v>893</v>
      </c>
      <c r="B444" s="225" t="s">
        <v>901</v>
      </c>
      <c r="C444" s="54" t="s">
        <v>493</v>
      </c>
      <c r="D444" s="226" t="s">
        <v>494</v>
      </c>
      <c r="E444" s="227" t="s">
        <v>1595</v>
      </c>
      <c r="F444" s="227" t="s">
        <v>1815</v>
      </c>
      <c r="G444" s="227" t="s">
        <v>1288</v>
      </c>
      <c r="H444" s="215" t="s">
        <v>1642</v>
      </c>
      <c r="I444" s="215" t="s">
        <v>1111</v>
      </c>
      <c r="J444" s="215" t="s">
        <v>76</v>
      </c>
      <c r="K444" s="46" t="s">
        <v>1654</v>
      </c>
      <c r="L444" s="228">
        <v>56101716</v>
      </c>
      <c r="M444" s="45" t="s">
        <v>838</v>
      </c>
      <c r="N444" s="215" t="s">
        <v>903</v>
      </c>
      <c r="O444" s="225">
        <v>25</v>
      </c>
      <c r="P444" s="229">
        <v>12000</v>
      </c>
      <c r="Q444" s="263">
        <v>300000</v>
      </c>
    </row>
    <row r="445" spans="1:17" s="272" customFormat="1" ht="25.5" x14ac:dyDescent="0.2">
      <c r="A445" s="43" t="s">
        <v>893</v>
      </c>
      <c r="B445" s="225" t="s">
        <v>901</v>
      </c>
      <c r="C445" s="54" t="s">
        <v>493</v>
      </c>
      <c r="D445" s="226" t="s">
        <v>494</v>
      </c>
      <c r="E445" s="227" t="s">
        <v>1595</v>
      </c>
      <c r="F445" s="227" t="s">
        <v>1815</v>
      </c>
      <c r="G445" s="227" t="s">
        <v>1288</v>
      </c>
      <c r="H445" s="215" t="s">
        <v>1642</v>
      </c>
      <c r="I445" s="215" t="s">
        <v>1111</v>
      </c>
      <c r="J445" s="215" t="s">
        <v>76</v>
      </c>
      <c r="K445" s="46" t="s">
        <v>1655</v>
      </c>
      <c r="L445" s="228">
        <v>56101716</v>
      </c>
      <c r="M445" s="45" t="s">
        <v>838</v>
      </c>
      <c r="N445" s="215" t="s">
        <v>903</v>
      </c>
      <c r="O445" s="225">
        <v>5</v>
      </c>
      <c r="P445" s="229">
        <v>15000</v>
      </c>
      <c r="Q445" s="263">
        <v>75000</v>
      </c>
    </row>
    <row r="446" spans="1:17" s="272" customFormat="1" ht="25.5" x14ac:dyDescent="0.2">
      <c r="A446" s="43" t="s">
        <v>893</v>
      </c>
      <c r="B446" s="225" t="s">
        <v>901</v>
      </c>
      <c r="C446" s="54" t="s">
        <v>493</v>
      </c>
      <c r="D446" s="226" t="s">
        <v>494</v>
      </c>
      <c r="E446" s="227" t="s">
        <v>1595</v>
      </c>
      <c r="F446" s="227" t="s">
        <v>1815</v>
      </c>
      <c r="G446" s="227" t="s">
        <v>1288</v>
      </c>
      <c r="H446" s="215" t="s">
        <v>1642</v>
      </c>
      <c r="I446" s="215" t="s">
        <v>1111</v>
      </c>
      <c r="J446" s="215" t="s">
        <v>62</v>
      </c>
      <c r="K446" s="46" t="s">
        <v>1656</v>
      </c>
      <c r="L446" s="228">
        <v>56112103</v>
      </c>
      <c r="M446" s="45" t="s">
        <v>838</v>
      </c>
      <c r="N446" s="215" t="s">
        <v>903</v>
      </c>
      <c r="O446" s="225">
        <v>40</v>
      </c>
      <c r="P446" s="229">
        <v>8000</v>
      </c>
      <c r="Q446" s="263">
        <v>320000</v>
      </c>
    </row>
    <row r="447" spans="1:17" s="272" customFormat="1" ht="25.5" x14ac:dyDescent="0.2">
      <c r="A447" s="43" t="s">
        <v>893</v>
      </c>
      <c r="B447" s="225" t="s">
        <v>901</v>
      </c>
      <c r="C447" s="54" t="s">
        <v>493</v>
      </c>
      <c r="D447" s="226" t="s">
        <v>494</v>
      </c>
      <c r="E447" s="227" t="s">
        <v>1595</v>
      </c>
      <c r="F447" s="227" t="s">
        <v>1815</v>
      </c>
      <c r="G447" s="227" t="s">
        <v>1288</v>
      </c>
      <c r="H447" s="215" t="s">
        <v>1642</v>
      </c>
      <c r="I447" s="215" t="s">
        <v>1111</v>
      </c>
      <c r="J447" s="215" t="s">
        <v>62</v>
      </c>
      <c r="K447" s="46" t="s">
        <v>1657</v>
      </c>
      <c r="L447" s="228">
        <v>56112103</v>
      </c>
      <c r="M447" s="45" t="s">
        <v>838</v>
      </c>
      <c r="N447" s="215" t="s">
        <v>903</v>
      </c>
      <c r="O447" s="225">
        <v>10</v>
      </c>
      <c r="P447" s="229">
        <v>8000</v>
      </c>
      <c r="Q447" s="263">
        <v>80000</v>
      </c>
    </row>
    <row r="448" spans="1:17" s="272" customFormat="1" ht="25.5" x14ac:dyDescent="0.2">
      <c r="A448" s="43" t="s">
        <v>893</v>
      </c>
      <c r="B448" s="225" t="s">
        <v>901</v>
      </c>
      <c r="C448" s="54" t="s">
        <v>493</v>
      </c>
      <c r="D448" s="226" t="s">
        <v>494</v>
      </c>
      <c r="E448" s="227" t="s">
        <v>1595</v>
      </c>
      <c r="F448" s="227" t="s">
        <v>1815</v>
      </c>
      <c r="G448" s="227" t="s">
        <v>1288</v>
      </c>
      <c r="H448" s="215" t="s">
        <v>1642</v>
      </c>
      <c r="I448" s="215" t="s">
        <v>1111</v>
      </c>
      <c r="J448" s="215" t="s">
        <v>81</v>
      </c>
      <c r="K448" s="46" t="s">
        <v>1658</v>
      </c>
      <c r="L448" s="228">
        <v>56112103</v>
      </c>
      <c r="M448" s="45" t="s">
        <v>838</v>
      </c>
      <c r="N448" s="215" t="s">
        <v>903</v>
      </c>
      <c r="O448" s="225">
        <v>10</v>
      </c>
      <c r="P448" s="229">
        <v>15000</v>
      </c>
      <c r="Q448" s="263">
        <v>150000</v>
      </c>
    </row>
    <row r="449" spans="1:17" s="272" customFormat="1" ht="25.5" x14ac:dyDescent="0.2">
      <c r="A449" s="43" t="s">
        <v>893</v>
      </c>
      <c r="B449" s="225" t="s">
        <v>901</v>
      </c>
      <c r="C449" s="54" t="s">
        <v>493</v>
      </c>
      <c r="D449" s="226" t="s">
        <v>494</v>
      </c>
      <c r="E449" s="227" t="s">
        <v>1595</v>
      </c>
      <c r="F449" s="227" t="s">
        <v>1815</v>
      </c>
      <c r="G449" s="227" t="s">
        <v>1288</v>
      </c>
      <c r="H449" s="215" t="s">
        <v>1642</v>
      </c>
      <c r="I449" s="215" t="s">
        <v>1111</v>
      </c>
      <c r="J449" s="215" t="s">
        <v>83</v>
      </c>
      <c r="K449" s="46" t="s">
        <v>1659</v>
      </c>
      <c r="L449" s="228">
        <v>56101716</v>
      </c>
      <c r="M449" s="45" t="s">
        <v>838</v>
      </c>
      <c r="N449" s="215" t="s">
        <v>903</v>
      </c>
      <c r="O449" s="225">
        <v>12</v>
      </c>
      <c r="P449" s="229">
        <v>20000</v>
      </c>
      <c r="Q449" s="263">
        <v>240000</v>
      </c>
    </row>
    <row r="450" spans="1:17" s="272" customFormat="1" ht="25.5" x14ac:dyDescent="0.2">
      <c r="A450" s="43" t="s">
        <v>893</v>
      </c>
      <c r="B450" s="225" t="s">
        <v>901</v>
      </c>
      <c r="C450" s="54" t="s">
        <v>493</v>
      </c>
      <c r="D450" s="226" t="s">
        <v>494</v>
      </c>
      <c r="E450" s="227" t="s">
        <v>1595</v>
      </c>
      <c r="F450" s="227" t="s">
        <v>1815</v>
      </c>
      <c r="G450" s="227" t="s">
        <v>1288</v>
      </c>
      <c r="H450" s="215" t="s">
        <v>1642</v>
      </c>
      <c r="I450" s="215" t="s">
        <v>1111</v>
      </c>
      <c r="J450" s="215" t="s">
        <v>84</v>
      </c>
      <c r="K450" s="46" t="s">
        <v>1660</v>
      </c>
      <c r="L450" s="228">
        <v>56101716</v>
      </c>
      <c r="M450" s="45" t="s">
        <v>838</v>
      </c>
      <c r="N450" s="215" t="s">
        <v>903</v>
      </c>
      <c r="O450" s="225">
        <v>2</v>
      </c>
      <c r="P450" s="229">
        <v>75000</v>
      </c>
      <c r="Q450" s="263">
        <v>150000</v>
      </c>
    </row>
    <row r="451" spans="1:17" s="272" customFormat="1" ht="25.5" x14ac:dyDescent="0.2">
      <c r="A451" s="43" t="s">
        <v>893</v>
      </c>
      <c r="B451" s="225" t="s">
        <v>901</v>
      </c>
      <c r="C451" s="54" t="s">
        <v>493</v>
      </c>
      <c r="D451" s="226" t="s">
        <v>494</v>
      </c>
      <c r="E451" s="227" t="s">
        <v>1595</v>
      </c>
      <c r="F451" s="227" t="s">
        <v>1815</v>
      </c>
      <c r="G451" s="227" t="s">
        <v>1288</v>
      </c>
      <c r="H451" s="215" t="s">
        <v>1642</v>
      </c>
      <c r="I451" s="215" t="s">
        <v>1111</v>
      </c>
      <c r="J451" s="215" t="s">
        <v>60</v>
      </c>
      <c r="K451" s="46" t="s">
        <v>1661</v>
      </c>
      <c r="L451" s="228">
        <v>56101519</v>
      </c>
      <c r="M451" s="45" t="s">
        <v>838</v>
      </c>
      <c r="N451" s="215" t="s">
        <v>903</v>
      </c>
      <c r="O451" s="225">
        <v>4</v>
      </c>
      <c r="P451" s="229">
        <v>32000</v>
      </c>
      <c r="Q451" s="263">
        <v>128000</v>
      </c>
    </row>
    <row r="452" spans="1:17" s="272" customFormat="1" ht="25.5" x14ac:dyDescent="0.2">
      <c r="A452" s="43" t="s">
        <v>893</v>
      </c>
      <c r="B452" s="225" t="s">
        <v>901</v>
      </c>
      <c r="C452" s="54" t="s">
        <v>493</v>
      </c>
      <c r="D452" s="226" t="s">
        <v>494</v>
      </c>
      <c r="E452" s="227" t="s">
        <v>1595</v>
      </c>
      <c r="F452" s="227" t="s">
        <v>1815</v>
      </c>
      <c r="G452" s="227" t="s">
        <v>1288</v>
      </c>
      <c r="H452" s="215" t="s">
        <v>1642</v>
      </c>
      <c r="I452" s="215" t="s">
        <v>1111</v>
      </c>
      <c r="J452" s="215" t="s">
        <v>60</v>
      </c>
      <c r="K452" s="46" t="s">
        <v>1662</v>
      </c>
      <c r="L452" s="228">
        <v>56101519</v>
      </c>
      <c r="M452" s="45" t="s">
        <v>838</v>
      </c>
      <c r="N452" s="215" t="s">
        <v>903</v>
      </c>
      <c r="O452" s="225">
        <v>4</v>
      </c>
      <c r="P452" s="229">
        <v>22000</v>
      </c>
      <c r="Q452" s="263">
        <v>88000</v>
      </c>
    </row>
    <row r="453" spans="1:17" s="272" customFormat="1" ht="25.5" x14ac:dyDescent="0.2">
      <c r="A453" s="43" t="s">
        <v>893</v>
      </c>
      <c r="B453" s="225" t="s">
        <v>901</v>
      </c>
      <c r="C453" s="54" t="s">
        <v>493</v>
      </c>
      <c r="D453" s="226" t="s">
        <v>494</v>
      </c>
      <c r="E453" s="227" t="s">
        <v>1595</v>
      </c>
      <c r="F453" s="227" t="s">
        <v>1815</v>
      </c>
      <c r="G453" s="227" t="s">
        <v>1288</v>
      </c>
      <c r="H453" s="215" t="s">
        <v>1642</v>
      </c>
      <c r="I453" s="215" t="s">
        <v>1111</v>
      </c>
      <c r="J453" s="215" t="s">
        <v>60</v>
      </c>
      <c r="K453" s="46" t="s">
        <v>1663</v>
      </c>
      <c r="L453" s="228">
        <v>56101519</v>
      </c>
      <c r="M453" s="45" t="s">
        <v>838</v>
      </c>
      <c r="N453" s="215" t="s">
        <v>903</v>
      </c>
      <c r="O453" s="225">
        <v>2</v>
      </c>
      <c r="P453" s="229">
        <v>25000</v>
      </c>
      <c r="Q453" s="263">
        <v>50000</v>
      </c>
    </row>
    <row r="454" spans="1:17" s="272" customFormat="1" ht="25.5" x14ac:dyDescent="0.2">
      <c r="A454" s="43" t="s">
        <v>893</v>
      </c>
      <c r="B454" s="225" t="s">
        <v>901</v>
      </c>
      <c r="C454" s="54" t="s">
        <v>493</v>
      </c>
      <c r="D454" s="226" t="s">
        <v>494</v>
      </c>
      <c r="E454" s="227" t="s">
        <v>1595</v>
      </c>
      <c r="F454" s="227" t="s">
        <v>1815</v>
      </c>
      <c r="G454" s="227" t="s">
        <v>1288</v>
      </c>
      <c r="H454" s="215" t="s">
        <v>1642</v>
      </c>
      <c r="I454" s="215" t="s">
        <v>1111</v>
      </c>
      <c r="J454" s="215" t="s">
        <v>67</v>
      </c>
      <c r="K454" s="46" t="s">
        <v>1664</v>
      </c>
      <c r="L454" s="228">
        <v>56101716</v>
      </c>
      <c r="M454" s="45" t="s">
        <v>838</v>
      </c>
      <c r="N454" s="215" t="s">
        <v>903</v>
      </c>
      <c r="O454" s="225">
        <v>10</v>
      </c>
      <c r="P454" s="229">
        <v>18000</v>
      </c>
      <c r="Q454" s="263">
        <v>180000</v>
      </c>
    </row>
    <row r="455" spans="1:17" s="272" customFormat="1" ht="25.5" x14ac:dyDescent="0.2">
      <c r="A455" s="43" t="s">
        <v>893</v>
      </c>
      <c r="B455" s="225" t="s">
        <v>901</v>
      </c>
      <c r="C455" s="54" t="s">
        <v>493</v>
      </c>
      <c r="D455" s="226" t="s">
        <v>494</v>
      </c>
      <c r="E455" s="227" t="s">
        <v>1595</v>
      </c>
      <c r="F455" s="227" t="s">
        <v>1815</v>
      </c>
      <c r="G455" s="227" t="s">
        <v>1288</v>
      </c>
      <c r="H455" s="215" t="s">
        <v>1642</v>
      </c>
      <c r="I455" s="215" t="s">
        <v>1111</v>
      </c>
      <c r="J455" s="215" t="s">
        <v>67</v>
      </c>
      <c r="K455" s="46" t="s">
        <v>1665</v>
      </c>
      <c r="L455" s="228">
        <v>56101716</v>
      </c>
      <c r="M455" s="45" t="s">
        <v>838</v>
      </c>
      <c r="N455" s="215" t="s">
        <v>903</v>
      </c>
      <c r="O455" s="225">
        <v>6</v>
      </c>
      <c r="P455" s="229">
        <v>10000</v>
      </c>
      <c r="Q455" s="263">
        <v>60000</v>
      </c>
    </row>
    <row r="456" spans="1:17" s="272" customFormat="1" ht="25.5" x14ac:dyDescent="0.2">
      <c r="A456" s="43" t="s">
        <v>893</v>
      </c>
      <c r="B456" s="225" t="s">
        <v>901</v>
      </c>
      <c r="C456" s="54" t="s">
        <v>493</v>
      </c>
      <c r="D456" s="226" t="s">
        <v>494</v>
      </c>
      <c r="E456" s="227" t="s">
        <v>1595</v>
      </c>
      <c r="F456" s="227" t="s">
        <v>1815</v>
      </c>
      <c r="G456" s="227" t="s">
        <v>1288</v>
      </c>
      <c r="H456" s="215" t="s">
        <v>1642</v>
      </c>
      <c r="I456" s="215" t="s">
        <v>1111</v>
      </c>
      <c r="J456" s="215" t="s">
        <v>61</v>
      </c>
      <c r="K456" s="46" t="s">
        <v>1666</v>
      </c>
      <c r="L456" s="228">
        <v>56101716</v>
      </c>
      <c r="M456" s="45" t="s">
        <v>838</v>
      </c>
      <c r="N456" s="215" t="s">
        <v>903</v>
      </c>
      <c r="O456" s="225">
        <v>3</v>
      </c>
      <c r="P456" s="229">
        <v>50000</v>
      </c>
      <c r="Q456" s="263">
        <v>150000</v>
      </c>
    </row>
    <row r="457" spans="1:17" s="272" customFormat="1" ht="25.5" x14ac:dyDescent="0.2">
      <c r="A457" s="43" t="s">
        <v>893</v>
      </c>
      <c r="B457" s="225" t="s">
        <v>901</v>
      </c>
      <c r="C457" s="54" t="s">
        <v>493</v>
      </c>
      <c r="D457" s="226" t="s">
        <v>494</v>
      </c>
      <c r="E457" s="227" t="s">
        <v>1595</v>
      </c>
      <c r="F457" s="227" t="s">
        <v>1815</v>
      </c>
      <c r="G457" s="227" t="s">
        <v>1288</v>
      </c>
      <c r="H457" s="215" t="s">
        <v>1642</v>
      </c>
      <c r="I457" s="215" t="s">
        <v>1111</v>
      </c>
      <c r="J457" s="215" t="s">
        <v>88</v>
      </c>
      <c r="K457" s="46" t="s">
        <v>88</v>
      </c>
      <c r="L457" s="228">
        <v>56101519</v>
      </c>
      <c r="M457" s="45" t="s">
        <v>838</v>
      </c>
      <c r="N457" s="215" t="s">
        <v>903</v>
      </c>
      <c r="O457" s="225">
        <v>5</v>
      </c>
      <c r="P457" s="229">
        <v>22642</v>
      </c>
      <c r="Q457" s="263">
        <v>113210</v>
      </c>
    </row>
    <row r="458" spans="1:17" s="272" customFormat="1" ht="25.5" x14ac:dyDescent="0.2">
      <c r="A458" s="43" t="s">
        <v>893</v>
      </c>
      <c r="B458" s="225" t="s">
        <v>901</v>
      </c>
      <c r="C458" s="54" t="s">
        <v>493</v>
      </c>
      <c r="D458" s="226" t="s">
        <v>494</v>
      </c>
      <c r="E458" s="227" t="s">
        <v>1595</v>
      </c>
      <c r="F458" s="227" t="s">
        <v>1815</v>
      </c>
      <c r="G458" s="227" t="s">
        <v>1288</v>
      </c>
      <c r="H458" s="215" t="s">
        <v>1642</v>
      </c>
      <c r="I458" s="215" t="s">
        <v>1111</v>
      </c>
      <c r="J458" s="215" t="s">
        <v>60</v>
      </c>
      <c r="K458" s="46" t="s">
        <v>1667</v>
      </c>
      <c r="L458" s="228">
        <v>56101519</v>
      </c>
      <c r="M458" s="45" t="s">
        <v>838</v>
      </c>
      <c r="N458" s="215" t="s">
        <v>1680</v>
      </c>
      <c r="O458" s="225">
        <v>1</v>
      </c>
      <c r="P458" s="229">
        <v>7000</v>
      </c>
      <c r="Q458" s="263">
        <v>7000</v>
      </c>
    </row>
    <row r="459" spans="1:17" s="272" customFormat="1" ht="25.5" x14ac:dyDescent="0.2">
      <c r="A459" s="43" t="s">
        <v>893</v>
      </c>
      <c r="B459" s="225" t="s">
        <v>901</v>
      </c>
      <c r="C459" s="54" t="s">
        <v>493</v>
      </c>
      <c r="D459" s="226" t="s">
        <v>494</v>
      </c>
      <c r="E459" s="227" t="s">
        <v>1595</v>
      </c>
      <c r="F459" s="227" t="s">
        <v>1815</v>
      </c>
      <c r="G459" s="227" t="s">
        <v>1288</v>
      </c>
      <c r="H459" s="215" t="s">
        <v>1642</v>
      </c>
      <c r="I459" s="215" t="s">
        <v>1111</v>
      </c>
      <c r="J459" s="215" t="s">
        <v>89</v>
      </c>
      <c r="K459" s="46" t="s">
        <v>89</v>
      </c>
      <c r="L459" s="228">
        <v>56101519</v>
      </c>
      <c r="M459" s="45" t="s">
        <v>838</v>
      </c>
      <c r="N459" s="215" t="s">
        <v>903</v>
      </c>
      <c r="O459" s="225">
        <v>15</v>
      </c>
      <c r="P459" s="229">
        <v>10080</v>
      </c>
      <c r="Q459" s="263">
        <v>151200</v>
      </c>
    </row>
    <row r="460" spans="1:17" s="272" customFormat="1" ht="25.5" x14ac:dyDescent="0.2">
      <c r="A460" s="43" t="s">
        <v>893</v>
      </c>
      <c r="B460" s="225" t="s">
        <v>901</v>
      </c>
      <c r="C460" s="54" t="s">
        <v>493</v>
      </c>
      <c r="D460" s="226" t="s">
        <v>494</v>
      </c>
      <c r="E460" s="227" t="s">
        <v>1595</v>
      </c>
      <c r="F460" s="227" t="s">
        <v>1815</v>
      </c>
      <c r="G460" s="227" t="s">
        <v>1288</v>
      </c>
      <c r="H460" s="215" t="s">
        <v>1642</v>
      </c>
      <c r="I460" s="215" t="s">
        <v>1111</v>
      </c>
      <c r="J460" s="215" t="s">
        <v>79</v>
      </c>
      <c r="K460" s="46" t="s">
        <v>79</v>
      </c>
      <c r="L460" s="228">
        <v>56112103</v>
      </c>
      <c r="M460" s="45" t="s">
        <v>838</v>
      </c>
      <c r="N460" s="215" t="s">
        <v>903</v>
      </c>
      <c r="O460" s="225">
        <v>75</v>
      </c>
      <c r="P460" s="229">
        <v>3500</v>
      </c>
      <c r="Q460" s="263">
        <v>262500</v>
      </c>
    </row>
    <row r="461" spans="1:17" s="272" customFormat="1" ht="25.5" x14ac:dyDescent="0.2">
      <c r="A461" s="43" t="s">
        <v>893</v>
      </c>
      <c r="B461" s="225" t="s">
        <v>901</v>
      </c>
      <c r="C461" s="54" t="s">
        <v>493</v>
      </c>
      <c r="D461" s="226" t="s">
        <v>494</v>
      </c>
      <c r="E461" s="227" t="s">
        <v>1595</v>
      </c>
      <c r="F461" s="227" t="s">
        <v>1815</v>
      </c>
      <c r="G461" s="227" t="s">
        <v>1288</v>
      </c>
      <c r="H461" s="215" t="s">
        <v>1642</v>
      </c>
      <c r="I461" s="215" t="s">
        <v>1111</v>
      </c>
      <c r="J461" s="215" t="s">
        <v>81</v>
      </c>
      <c r="K461" s="46" t="s">
        <v>1668</v>
      </c>
      <c r="L461" s="228">
        <v>56112103</v>
      </c>
      <c r="M461" s="45" t="s">
        <v>838</v>
      </c>
      <c r="N461" s="215" t="s">
        <v>1680</v>
      </c>
      <c r="O461" s="225">
        <v>42</v>
      </c>
      <c r="P461" s="229">
        <v>11200</v>
      </c>
      <c r="Q461" s="263">
        <v>470400</v>
      </c>
    </row>
    <row r="462" spans="1:17" s="272" customFormat="1" ht="25.5" x14ac:dyDescent="0.2">
      <c r="A462" s="43" t="s">
        <v>893</v>
      </c>
      <c r="B462" s="225" t="s">
        <v>901</v>
      </c>
      <c r="C462" s="54" t="s">
        <v>493</v>
      </c>
      <c r="D462" s="226" t="s">
        <v>494</v>
      </c>
      <c r="E462" s="227" t="s">
        <v>1595</v>
      </c>
      <c r="F462" s="227" t="s">
        <v>1815</v>
      </c>
      <c r="G462" s="227" t="s">
        <v>1288</v>
      </c>
      <c r="H462" s="215" t="s">
        <v>1642</v>
      </c>
      <c r="I462" s="215" t="s">
        <v>1111</v>
      </c>
      <c r="J462" s="215" t="s">
        <v>67</v>
      </c>
      <c r="K462" s="46" t="s">
        <v>1669</v>
      </c>
      <c r="L462" s="228">
        <v>56101716</v>
      </c>
      <c r="M462" s="45" t="s">
        <v>838</v>
      </c>
      <c r="N462" s="215" t="s">
        <v>903</v>
      </c>
      <c r="O462" s="225">
        <v>5</v>
      </c>
      <c r="P462" s="229">
        <v>10289</v>
      </c>
      <c r="Q462" s="263">
        <v>51445</v>
      </c>
    </row>
    <row r="463" spans="1:17" s="272" customFormat="1" ht="25.5" x14ac:dyDescent="0.2">
      <c r="A463" s="43" t="s">
        <v>893</v>
      </c>
      <c r="B463" s="225" t="s">
        <v>901</v>
      </c>
      <c r="C463" s="54" t="s">
        <v>493</v>
      </c>
      <c r="D463" s="226" t="s">
        <v>494</v>
      </c>
      <c r="E463" s="227" t="s">
        <v>1595</v>
      </c>
      <c r="F463" s="227" t="s">
        <v>1815</v>
      </c>
      <c r="G463" s="227" t="s">
        <v>1288</v>
      </c>
      <c r="H463" s="215" t="s">
        <v>1642</v>
      </c>
      <c r="I463" s="215" t="s">
        <v>1111</v>
      </c>
      <c r="J463" s="215" t="s">
        <v>63</v>
      </c>
      <c r="K463" s="46" t="s">
        <v>1670</v>
      </c>
      <c r="L463" s="228">
        <v>56101716</v>
      </c>
      <c r="M463" s="45" t="s">
        <v>838</v>
      </c>
      <c r="N463" s="215" t="s">
        <v>1680</v>
      </c>
      <c r="O463" s="225">
        <v>1</v>
      </c>
      <c r="P463" s="229">
        <v>70000</v>
      </c>
      <c r="Q463" s="263">
        <v>70000</v>
      </c>
    </row>
    <row r="464" spans="1:17" s="272" customFormat="1" ht="25.5" x14ac:dyDescent="0.2">
      <c r="A464" s="43" t="s">
        <v>893</v>
      </c>
      <c r="B464" s="225" t="s">
        <v>901</v>
      </c>
      <c r="C464" s="54" t="s">
        <v>493</v>
      </c>
      <c r="D464" s="226" t="s">
        <v>494</v>
      </c>
      <c r="E464" s="227" t="s">
        <v>1595</v>
      </c>
      <c r="F464" s="227" t="s">
        <v>1815</v>
      </c>
      <c r="G464" s="227" t="s">
        <v>1288</v>
      </c>
      <c r="H464" s="215" t="s">
        <v>1642</v>
      </c>
      <c r="I464" s="215" t="s">
        <v>1111</v>
      </c>
      <c r="J464" s="215" t="s">
        <v>63</v>
      </c>
      <c r="K464" s="46" t="s">
        <v>63</v>
      </c>
      <c r="L464" s="228">
        <v>56101716</v>
      </c>
      <c r="M464" s="45" t="s">
        <v>838</v>
      </c>
      <c r="N464" s="215" t="s">
        <v>903</v>
      </c>
      <c r="O464" s="225">
        <v>3</v>
      </c>
      <c r="P464" s="229">
        <v>56000</v>
      </c>
      <c r="Q464" s="263">
        <v>168000</v>
      </c>
    </row>
    <row r="465" spans="1:17" s="272" customFormat="1" ht="25.5" x14ac:dyDescent="0.2">
      <c r="A465" s="43" t="s">
        <v>893</v>
      </c>
      <c r="B465" s="225" t="s">
        <v>901</v>
      </c>
      <c r="C465" s="54" t="s">
        <v>493</v>
      </c>
      <c r="D465" s="226" t="s">
        <v>494</v>
      </c>
      <c r="E465" s="227" t="s">
        <v>1595</v>
      </c>
      <c r="F465" s="227" t="s">
        <v>1815</v>
      </c>
      <c r="G465" s="227" t="s">
        <v>1288</v>
      </c>
      <c r="H465" s="215" t="s">
        <v>1642</v>
      </c>
      <c r="I465" s="215" t="s">
        <v>1111</v>
      </c>
      <c r="J465" s="215" t="s">
        <v>63</v>
      </c>
      <c r="K465" s="46" t="s">
        <v>63</v>
      </c>
      <c r="L465" s="228">
        <v>56101716</v>
      </c>
      <c r="M465" s="45" t="s">
        <v>838</v>
      </c>
      <c r="N465" s="215" t="s">
        <v>903</v>
      </c>
      <c r="O465" s="225">
        <v>4</v>
      </c>
      <c r="P465" s="229">
        <v>198189.85</v>
      </c>
      <c r="Q465" s="263">
        <v>792759.4</v>
      </c>
    </row>
    <row r="466" spans="1:17" s="272" customFormat="1" ht="25.5" x14ac:dyDescent="0.2">
      <c r="A466" s="43" t="s">
        <v>893</v>
      </c>
      <c r="B466" s="225" t="s">
        <v>901</v>
      </c>
      <c r="C466" s="54" t="s">
        <v>493</v>
      </c>
      <c r="D466" s="226" t="s">
        <v>494</v>
      </c>
      <c r="E466" s="227" t="s">
        <v>1595</v>
      </c>
      <c r="F466" s="227" t="s">
        <v>1815</v>
      </c>
      <c r="G466" s="227" t="s">
        <v>1288</v>
      </c>
      <c r="H466" s="215" t="s">
        <v>1642</v>
      </c>
      <c r="I466" s="215" t="s">
        <v>1111</v>
      </c>
      <c r="J466" s="215" t="s">
        <v>2022</v>
      </c>
      <c r="K466" s="46" t="s">
        <v>1671</v>
      </c>
      <c r="L466" s="228">
        <v>56101716</v>
      </c>
      <c r="M466" s="45" t="s">
        <v>838</v>
      </c>
      <c r="N466" s="215" t="s">
        <v>1680</v>
      </c>
      <c r="O466" s="225">
        <v>2</v>
      </c>
      <c r="P466" s="229">
        <v>75000</v>
      </c>
      <c r="Q466" s="263">
        <v>150000</v>
      </c>
    </row>
    <row r="467" spans="1:17" s="272" customFormat="1" ht="25.5" x14ac:dyDescent="0.2">
      <c r="A467" s="43" t="s">
        <v>893</v>
      </c>
      <c r="B467" s="225" t="s">
        <v>901</v>
      </c>
      <c r="C467" s="54" t="s">
        <v>493</v>
      </c>
      <c r="D467" s="226" t="s">
        <v>494</v>
      </c>
      <c r="E467" s="227" t="s">
        <v>1595</v>
      </c>
      <c r="F467" s="227" t="s">
        <v>1815</v>
      </c>
      <c r="G467" s="227" t="s">
        <v>1288</v>
      </c>
      <c r="H467" s="215" t="s">
        <v>1642</v>
      </c>
      <c r="I467" s="215" t="s">
        <v>1111</v>
      </c>
      <c r="J467" s="215" t="s">
        <v>65</v>
      </c>
      <c r="K467" s="46" t="s">
        <v>1671</v>
      </c>
      <c r="L467" s="228">
        <v>56101716</v>
      </c>
      <c r="M467" s="45" t="s">
        <v>838</v>
      </c>
      <c r="N467" s="215" t="s">
        <v>1680</v>
      </c>
      <c r="O467" s="225">
        <v>2</v>
      </c>
      <c r="P467" s="229">
        <v>28000</v>
      </c>
      <c r="Q467" s="263">
        <v>56000</v>
      </c>
    </row>
    <row r="468" spans="1:17" s="272" customFormat="1" ht="25.5" x14ac:dyDescent="0.2">
      <c r="A468" s="43" t="s">
        <v>893</v>
      </c>
      <c r="B468" s="225" t="s">
        <v>901</v>
      </c>
      <c r="C468" s="54" t="s">
        <v>493</v>
      </c>
      <c r="D468" s="226" t="s">
        <v>494</v>
      </c>
      <c r="E468" s="227" t="s">
        <v>1595</v>
      </c>
      <c r="F468" s="227" t="s">
        <v>1815</v>
      </c>
      <c r="G468" s="227" t="s">
        <v>1288</v>
      </c>
      <c r="H468" s="215" t="s">
        <v>1642</v>
      </c>
      <c r="I468" s="215" t="s">
        <v>1111</v>
      </c>
      <c r="J468" s="215" t="s">
        <v>59</v>
      </c>
      <c r="K468" s="46" t="s">
        <v>59</v>
      </c>
      <c r="L468" s="228">
        <v>56101515</v>
      </c>
      <c r="M468" s="45" t="s">
        <v>838</v>
      </c>
      <c r="N468" s="215" t="s">
        <v>903</v>
      </c>
      <c r="O468" s="225">
        <v>2</v>
      </c>
      <c r="P468" s="229">
        <v>14950</v>
      </c>
      <c r="Q468" s="263">
        <v>29900</v>
      </c>
    </row>
    <row r="469" spans="1:17" s="272" customFormat="1" ht="25.5" x14ac:dyDescent="0.2">
      <c r="A469" s="43" t="s">
        <v>893</v>
      </c>
      <c r="B469" s="225" t="s">
        <v>901</v>
      </c>
      <c r="C469" s="54" t="s">
        <v>493</v>
      </c>
      <c r="D469" s="226" t="s">
        <v>494</v>
      </c>
      <c r="E469" s="227" t="s">
        <v>1595</v>
      </c>
      <c r="F469" s="227" t="s">
        <v>1815</v>
      </c>
      <c r="G469" s="227" t="s">
        <v>1288</v>
      </c>
      <c r="H469" s="215" t="s">
        <v>1642</v>
      </c>
      <c r="I469" s="215" t="s">
        <v>1111</v>
      </c>
      <c r="J469" s="215" t="s">
        <v>58</v>
      </c>
      <c r="K469" s="46" t="s">
        <v>1672</v>
      </c>
      <c r="L469" s="228">
        <v>56101532</v>
      </c>
      <c r="M469" s="45" t="s">
        <v>838</v>
      </c>
      <c r="N469" s="215" t="s">
        <v>1680</v>
      </c>
      <c r="O469" s="225">
        <v>1</v>
      </c>
      <c r="P469" s="229">
        <v>59555</v>
      </c>
      <c r="Q469" s="263">
        <v>59555</v>
      </c>
    </row>
    <row r="470" spans="1:17" s="272" customFormat="1" ht="25.5" x14ac:dyDescent="0.2">
      <c r="A470" s="43" t="s">
        <v>893</v>
      </c>
      <c r="B470" s="225" t="s">
        <v>901</v>
      </c>
      <c r="C470" s="54" t="s">
        <v>493</v>
      </c>
      <c r="D470" s="226" t="s">
        <v>494</v>
      </c>
      <c r="E470" s="227" t="s">
        <v>1595</v>
      </c>
      <c r="F470" s="227" t="s">
        <v>1815</v>
      </c>
      <c r="G470" s="227" t="s">
        <v>1288</v>
      </c>
      <c r="H470" s="215" t="s">
        <v>1642</v>
      </c>
      <c r="I470" s="215" t="s">
        <v>1111</v>
      </c>
      <c r="J470" s="215" t="s">
        <v>60</v>
      </c>
      <c r="K470" s="46" t="s">
        <v>60</v>
      </c>
      <c r="L470" s="228">
        <v>56101519</v>
      </c>
      <c r="M470" s="45" t="s">
        <v>838</v>
      </c>
      <c r="N470" s="215" t="s">
        <v>903</v>
      </c>
      <c r="O470" s="225">
        <v>15</v>
      </c>
      <c r="P470" s="229">
        <v>22000</v>
      </c>
      <c r="Q470" s="263">
        <v>330000</v>
      </c>
    </row>
    <row r="471" spans="1:17" s="272" customFormat="1" ht="25.5" x14ac:dyDescent="0.2">
      <c r="A471" s="43" t="s">
        <v>893</v>
      </c>
      <c r="B471" s="225" t="s">
        <v>901</v>
      </c>
      <c r="C471" s="54" t="s">
        <v>493</v>
      </c>
      <c r="D471" s="226" t="s">
        <v>494</v>
      </c>
      <c r="E471" s="227" t="s">
        <v>1595</v>
      </c>
      <c r="F471" s="227" t="s">
        <v>1815</v>
      </c>
      <c r="G471" s="227" t="s">
        <v>1288</v>
      </c>
      <c r="H471" s="215" t="s">
        <v>1642</v>
      </c>
      <c r="I471" s="215" t="s">
        <v>1111</v>
      </c>
      <c r="J471" s="215" t="s">
        <v>62</v>
      </c>
      <c r="K471" s="46" t="s">
        <v>1673</v>
      </c>
      <c r="L471" s="228">
        <v>56112103</v>
      </c>
      <c r="M471" s="45" t="s">
        <v>838</v>
      </c>
      <c r="N471" s="215" t="s">
        <v>903</v>
      </c>
      <c r="O471" s="225">
        <v>27</v>
      </c>
      <c r="P471" s="229">
        <v>9500</v>
      </c>
      <c r="Q471" s="263">
        <v>256500</v>
      </c>
    </row>
    <row r="472" spans="1:17" s="272" customFormat="1" ht="25.5" x14ac:dyDescent="0.2">
      <c r="A472" s="43" t="s">
        <v>893</v>
      </c>
      <c r="B472" s="225" t="s">
        <v>901</v>
      </c>
      <c r="C472" s="54" t="s">
        <v>493</v>
      </c>
      <c r="D472" s="226" t="s">
        <v>494</v>
      </c>
      <c r="E472" s="227" t="s">
        <v>1595</v>
      </c>
      <c r="F472" s="227" t="s">
        <v>1815</v>
      </c>
      <c r="G472" s="227" t="s">
        <v>1288</v>
      </c>
      <c r="H472" s="215" t="s">
        <v>1642</v>
      </c>
      <c r="I472" s="215" t="s">
        <v>1111</v>
      </c>
      <c r="J472" s="215" t="s">
        <v>62</v>
      </c>
      <c r="K472" s="46" t="s">
        <v>1674</v>
      </c>
      <c r="L472" s="228">
        <v>56112103</v>
      </c>
      <c r="M472" s="45" t="s">
        <v>838</v>
      </c>
      <c r="N472" s="215" t="s">
        <v>903</v>
      </c>
      <c r="O472" s="225">
        <v>2</v>
      </c>
      <c r="P472" s="229">
        <v>6500</v>
      </c>
      <c r="Q472" s="263">
        <v>13000</v>
      </c>
    </row>
    <row r="473" spans="1:17" s="272" customFormat="1" ht="25.5" x14ac:dyDescent="0.2">
      <c r="A473" s="43" t="s">
        <v>893</v>
      </c>
      <c r="B473" s="225" t="s">
        <v>901</v>
      </c>
      <c r="C473" s="54" t="s">
        <v>493</v>
      </c>
      <c r="D473" s="226" t="s">
        <v>494</v>
      </c>
      <c r="E473" s="227" t="s">
        <v>1595</v>
      </c>
      <c r="F473" s="227" t="s">
        <v>1815</v>
      </c>
      <c r="G473" s="227" t="s">
        <v>1288</v>
      </c>
      <c r="H473" s="215" t="s">
        <v>1642</v>
      </c>
      <c r="I473" s="215" t="s">
        <v>1111</v>
      </c>
      <c r="J473" s="215" t="s">
        <v>80</v>
      </c>
      <c r="K473" s="46" t="s">
        <v>1675</v>
      </c>
      <c r="L473" s="228">
        <v>56112103</v>
      </c>
      <c r="M473" s="45" t="s">
        <v>838</v>
      </c>
      <c r="N473" s="215" t="s">
        <v>903</v>
      </c>
      <c r="O473" s="225">
        <v>20</v>
      </c>
      <c r="P473" s="229">
        <v>3500</v>
      </c>
      <c r="Q473" s="263">
        <v>70000</v>
      </c>
    </row>
    <row r="474" spans="1:17" s="272" customFormat="1" ht="25.5" x14ac:dyDescent="0.2">
      <c r="A474" s="43" t="s">
        <v>893</v>
      </c>
      <c r="B474" s="225" t="s">
        <v>901</v>
      </c>
      <c r="C474" s="54" t="s">
        <v>493</v>
      </c>
      <c r="D474" s="226" t="s">
        <v>494</v>
      </c>
      <c r="E474" s="227" t="s">
        <v>1595</v>
      </c>
      <c r="F474" s="227" t="s">
        <v>1815</v>
      </c>
      <c r="G474" s="227" t="s">
        <v>1288</v>
      </c>
      <c r="H474" s="215" t="s">
        <v>1642</v>
      </c>
      <c r="I474" s="215" t="s">
        <v>1111</v>
      </c>
      <c r="J474" s="215" t="s">
        <v>82</v>
      </c>
      <c r="K474" s="46" t="s">
        <v>1676</v>
      </c>
      <c r="L474" s="228">
        <v>56112103</v>
      </c>
      <c r="M474" s="45" t="s">
        <v>838</v>
      </c>
      <c r="N474" s="215" t="s">
        <v>903</v>
      </c>
      <c r="O474" s="225">
        <v>40</v>
      </c>
      <c r="P474" s="229">
        <v>3000</v>
      </c>
      <c r="Q474" s="263">
        <v>120000</v>
      </c>
    </row>
    <row r="475" spans="1:17" s="272" customFormat="1" ht="25.5" x14ac:dyDescent="0.2">
      <c r="A475" s="43" t="s">
        <v>893</v>
      </c>
      <c r="B475" s="225" t="s">
        <v>901</v>
      </c>
      <c r="C475" s="54" t="s">
        <v>493</v>
      </c>
      <c r="D475" s="226" t="s">
        <v>494</v>
      </c>
      <c r="E475" s="227" t="s">
        <v>1595</v>
      </c>
      <c r="F475" s="227" t="s">
        <v>1815</v>
      </c>
      <c r="G475" s="227" t="s">
        <v>1288</v>
      </c>
      <c r="H475" s="215" t="s">
        <v>1642</v>
      </c>
      <c r="I475" s="215" t="s">
        <v>1111</v>
      </c>
      <c r="J475" s="215" t="s">
        <v>67</v>
      </c>
      <c r="K475" s="46" t="s">
        <v>1677</v>
      </c>
      <c r="L475" s="228">
        <v>56101716</v>
      </c>
      <c r="M475" s="45" t="s">
        <v>838</v>
      </c>
      <c r="N475" s="215" t="s">
        <v>903</v>
      </c>
      <c r="O475" s="225">
        <v>15</v>
      </c>
      <c r="P475" s="229">
        <v>12000</v>
      </c>
      <c r="Q475" s="263">
        <v>180000</v>
      </c>
    </row>
    <row r="476" spans="1:17" s="272" customFormat="1" ht="25.5" x14ac:dyDescent="0.2">
      <c r="A476" s="43" t="s">
        <v>893</v>
      </c>
      <c r="B476" s="225" t="s">
        <v>901</v>
      </c>
      <c r="C476" s="54" t="s">
        <v>493</v>
      </c>
      <c r="D476" s="226" t="s">
        <v>494</v>
      </c>
      <c r="E476" s="227" t="s">
        <v>1595</v>
      </c>
      <c r="F476" s="227" t="s">
        <v>1815</v>
      </c>
      <c r="G476" s="227" t="s">
        <v>1288</v>
      </c>
      <c r="H476" s="215" t="s">
        <v>1642</v>
      </c>
      <c r="I476" s="215" t="s">
        <v>1111</v>
      </c>
      <c r="J476" s="215" t="s">
        <v>96</v>
      </c>
      <c r="K476" s="46" t="s">
        <v>1678</v>
      </c>
      <c r="L476" s="228">
        <v>44111903</v>
      </c>
      <c r="M476" s="45" t="s">
        <v>805</v>
      </c>
      <c r="N476" s="215" t="s">
        <v>903</v>
      </c>
      <c r="O476" s="225">
        <v>50</v>
      </c>
      <c r="P476" s="229">
        <v>7500</v>
      </c>
      <c r="Q476" s="263">
        <v>375000</v>
      </c>
    </row>
    <row r="477" spans="1:17" s="272" customFormat="1" ht="25.5" x14ac:dyDescent="0.2">
      <c r="A477" s="43" t="s">
        <v>893</v>
      </c>
      <c r="B477" s="225" t="s">
        <v>901</v>
      </c>
      <c r="C477" s="54" t="s">
        <v>493</v>
      </c>
      <c r="D477" s="226" t="s">
        <v>494</v>
      </c>
      <c r="E477" s="227" t="s">
        <v>1595</v>
      </c>
      <c r="F477" s="227" t="s">
        <v>1815</v>
      </c>
      <c r="G477" s="227" t="s">
        <v>1288</v>
      </c>
      <c r="H477" s="215" t="s">
        <v>1642</v>
      </c>
      <c r="I477" s="215" t="s">
        <v>1111</v>
      </c>
      <c r="J477" s="215" t="s">
        <v>85</v>
      </c>
      <c r="K477" s="46" t="s">
        <v>1679</v>
      </c>
      <c r="L477" s="228">
        <v>56101519</v>
      </c>
      <c r="M477" s="45" t="s">
        <v>838</v>
      </c>
      <c r="N477" s="215" t="s">
        <v>903</v>
      </c>
      <c r="O477" s="225">
        <v>15</v>
      </c>
      <c r="P477" s="229">
        <v>5000</v>
      </c>
      <c r="Q477" s="263">
        <v>75000</v>
      </c>
    </row>
    <row r="478" spans="1:17" s="272" customFormat="1" ht="25.5" x14ac:dyDescent="0.2">
      <c r="A478" s="43" t="s">
        <v>893</v>
      </c>
      <c r="B478" s="225" t="s">
        <v>901</v>
      </c>
      <c r="C478" s="54" t="s">
        <v>493</v>
      </c>
      <c r="D478" s="226" t="s">
        <v>494</v>
      </c>
      <c r="E478" s="227" t="s">
        <v>1595</v>
      </c>
      <c r="F478" s="227" t="s">
        <v>1815</v>
      </c>
      <c r="G478" s="227" t="s">
        <v>1288</v>
      </c>
      <c r="H478" s="215" t="s">
        <v>1642</v>
      </c>
      <c r="I478" s="215" t="s">
        <v>1111</v>
      </c>
      <c r="J478" s="215" t="s">
        <v>76</v>
      </c>
      <c r="K478" s="46" t="s">
        <v>1655</v>
      </c>
      <c r="L478" s="228">
        <v>56101716</v>
      </c>
      <c r="M478" s="45" t="s">
        <v>838</v>
      </c>
      <c r="N478" s="215" t="s">
        <v>903</v>
      </c>
      <c r="O478" s="225">
        <v>10</v>
      </c>
      <c r="P478" s="229">
        <v>15000</v>
      </c>
      <c r="Q478" s="263">
        <v>150000</v>
      </c>
    </row>
    <row r="479" spans="1:17" s="272" customFormat="1" ht="25.5" x14ac:dyDescent="0.2">
      <c r="A479" s="43" t="s">
        <v>893</v>
      </c>
      <c r="B479" s="225" t="s">
        <v>901</v>
      </c>
      <c r="C479" s="54" t="s">
        <v>493</v>
      </c>
      <c r="D479" s="226" t="s">
        <v>494</v>
      </c>
      <c r="E479" s="227" t="s">
        <v>1595</v>
      </c>
      <c r="F479" s="227" t="s">
        <v>1815</v>
      </c>
      <c r="G479" s="227" t="s">
        <v>1288</v>
      </c>
      <c r="H479" s="215" t="s">
        <v>1642</v>
      </c>
      <c r="I479" s="215" t="s">
        <v>1111</v>
      </c>
      <c r="J479" s="215" t="s">
        <v>62</v>
      </c>
      <c r="K479" s="46" t="s">
        <v>1656</v>
      </c>
      <c r="L479" s="228">
        <v>56112103</v>
      </c>
      <c r="M479" s="45" t="s">
        <v>838</v>
      </c>
      <c r="N479" s="215" t="s">
        <v>903</v>
      </c>
      <c r="O479" s="225">
        <v>30</v>
      </c>
      <c r="P479" s="229">
        <v>8000</v>
      </c>
      <c r="Q479" s="263">
        <v>240000</v>
      </c>
    </row>
    <row r="480" spans="1:17" s="272" customFormat="1" ht="25.5" x14ac:dyDescent="0.2">
      <c r="A480" s="43" t="s">
        <v>893</v>
      </c>
      <c r="B480" s="225" t="s">
        <v>901</v>
      </c>
      <c r="C480" s="54" t="s">
        <v>493</v>
      </c>
      <c r="D480" s="226" t="s">
        <v>494</v>
      </c>
      <c r="E480" s="227" t="s">
        <v>1595</v>
      </c>
      <c r="F480" s="227" t="s">
        <v>1815</v>
      </c>
      <c r="G480" s="227" t="s">
        <v>1288</v>
      </c>
      <c r="H480" s="215" t="s">
        <v>1642</v>
      </c>
      <c r="I480" s="215" t="s">
        <v>1111</v>
      </c>
      <c r="J480" s="215" t="s">
        <v>81</v>
      </c>
      <c r="K480" s="46" t="s">
        <v>1658</v>
      </c>
      <c r="L480" s="228">
        <v>56112103</v>
      </c>
      <c r="M480" s="45" t="s">
        <v>838</v>
      </c>
      <c r="N480" s="215" t="s">
        <v>903</v>
      </c>
      <c r="O480" s="225">
        <v>10</v>
      </c>
      <c r="P480" s="229">
        <v>15000</v>
      </c>
      <c r="Q480" s="263">
        <v>150000</v>
      </c>
    </row>
    <row r="481" spans="1:17" s="272" customFormat="1" ht="25.5" x14ac:dyDescent="0.2">
      <c r="A481" s="43" t="s">
        <v>893</v>
      </c>
      <c r="B481" s="225" t="s">
        <v>901</v>
      </c>
      <c r="C481" s="54" t="s">
        <v>493</v>
      </c>
      <c r="D481" s="226" t="s">
        <v>494</v>
      </c>
      <c r="E481" s="227" t="s">
        <v>1595</v>
      </c>
      <c r="F481" s="227" t="s">
        <v>1815</v>
      </c>
      <c r="G481" s="227" t="s">
        <v>1288</v>
      </c>
      <c r="H481" s="215" t="s">
        <v>1642</v>
      </c>
      <c r="I481" s="215" t="s">
        <v>1111</v>
      </c>
      <c r="J481" s="215" t="s">
        <v>83</v>
      </c>
      <c r="K481" s="46" t="s">
        <v>1659</v>
      </c>
      <c r="L481" s="228">
        <v>56101716</v>
      </c>
      <c r="M481" s="45" t="s">
        <v>838</v>
      </c>
      <c r="N481" s="215" t="s">
        <v>903</v>
      </c>
      <c r="O481" s="225">
        <v>12</v>
      </c>
      <c r="P481" s="229">
        <v>20000</v>
      </c>
      <c r="Q481" s="263">
        <v>240000</v>
      </c>
    </row>
    <row r="482" spans="1:17" s="272" customFormat="1" ht="25.5" x14ac:dyDescent="0.2">
      <c r="A482" s="43" t="s">
        <v>893</v>
      </c>
      <c r="B482" s="225" t="s">
        <v>901</v>
      </c>
      <c r="C482" s="54" t="s">
        <v>493</v>
      </c>
      <c r="D482" s="226" t="s">
        <v>494</v>
      </c>
      <c r="E482" s="227" t="s">
        <v>1595</v>
      </c>
      <c r="F482" s="227" t="s">
        <v>1815</v>
      </c>
      <c r="G482" s="227" t="s">
        <v>1288</v>
      </c>
      <c r="H482" s="215" t="s">
        <v>1642</v>
      </c>
      <c r="I482" s="215" t="s">
        <v>1111</v>
      </c>
      <c r="J482" s="215" t="s">
        <v>60</v>
      </c>
      <c r="K482" s="46" t="s">
        <v>1661</v>
      </c>
      <c r="L482" s="228">
        <v>56101519</v>
      </c>
      <c r="M482" s="45" t="s">
        <v>838</v>
      </c>
      <c r="N482" s="215" t="s">
        <v>903</v>
      </c>
      <c r="O482" s="225">
        <v>10</v>
      </c>
      <c r="P482" s="229">
        <v>32000</v>
      </c>
      <c r="Q482" s="263">
        <v>320000</v>
      </c>
    </row>
    <row r="483" spans="1:17" s="272" customFormat="1" ht="25.5" x14ac:dyDescent="0.2">
      <c r="A483" s="43" t="s">
        <v>893</v>
      </c>
      <c r="B483" s="225" t="s">
        <v>901</v>
      </c>
      <c r="C483" s="54" t="s">
        <v>493</v>
      </c>
      <c r="D483" s="226" t="s">
        <v>494</v>
      </c>
      <c r="E483" s="227" t="s">
        <v>1595</v>
      </c>
      <c r="F483" s="227" t="s">
        <v>1815</v>
      </c>
      <c r="G483" s="227" t="s">
        <v>1288</v>
      </c>
      <c r="H483" s="215" t="s">
        <v>1642</v>
      </c>
      <c r="I483" s="215" t="s">
        <v>1111</v>
      </c>
      <c r="J483" s="215" t="s">
        <v>67</v>
      </c>
      <c r="K483" s="46" t="s">
        <v>1664</v>
      </c>
      <c r="L483" s="228">
        <v>56101716</v>
      </c>
      <c r="M483" s="45" t="s">
        <v>838</v>
      </c>
      <c r="N483" s="215" t="s">
        <v>903</v>
      </c>
      <c r="O483" s="225">
        <v>25</v>
      </c>
      <c r="P483" s="229">
        <v>18000</v>
      </c>
      <c r="Q483" s="263">
        <v>450000</v>
      </c>
    </row>
    <row r="484" spans="1:17" s="272" customFormat="1" ht="25.5" x14ac:dyDescent="0.2">
      <c r="A484" s="43" t="s">
        <v>893</v>
      </c>
      <c r="B484" s="225" t="s">
        <v>901</v>
      </c>
      <c r="C484" s="54" t="s">
        <v>493</v>
      </c>
      <c r="D484" s="226" t="s">
        <v>494</v>
      </c>
      <c r="E484" s="227" t="s">
        <v>1595</v>
      </c>
      <c r="F484" s="227" t="s">
        <v>1815</v>
      </c>
      <c r="G484" s="227" t="s">
        <v>1288</v>
      </c>
      <c r="H484" s="215" t="s">
        <v>1642</v>
      </c>
      <c r="I484" s="215" t="s">
        <v>1111</v>
      </c>
      <c r="J484" s="215" t="s">
        <v>24</v>
      </c>
      <c r="K484" s="46" t="s">
        <v>24</v>
      </c>
      <c r="L484" s="228">
        <v>56101716</v>
      </c>
      <c r="M484" s="45" t="s">
        <v>838</v>
      </c>
      <c r="N484" s="215" t="s">
        <v>903</v>
      </c>
      <c r="O484" s="225">
        <v>30</v>
      </c>
      <c r="P484" s="229">
        <v>9850</v>
      </c>
      <c r="Q484" s="263">
        <v>295500</v>
      </c>
    </row>
    <row r="485" spans="1:17" s="272" customFormat="1" ht="25.5" x14ac:dyDescent="0.2">
      <c r="A485" s="43" t="s">
        <v>726</v>
      </c>
      <c r="B485" s="225" t="s">
        <v>901</v>
      </c>
      <c r="C485" s="54" t="s">
        <v>493</v>
      </c>
      <c r="D485" s="226" t="s">
        <v>494</v>
      </c>
      <c r="E485" s="227" t="s">
        <v>1595</v>
      </c>
      <c r="F485" s="227" t="s">
        <v>1815</v>
      </c>
      <c r="G485" s="227" t="s">
        <v>1288</v>
      </c>
      <c r="H485" s="215" t="s">
        <v>1687</v>
      </c>
      <c r="I485" s="215" t="s">
        <v>1111</v>
      </c>
      <c r="J485" s="215" t="s">
        <v>858</v>
      </c>
      <c r="K485" s="46" t="s">
        <v>858</v>
      </c>
      <c r="L485" s="228"/>
      <c r="M485" s="45" t="s">
        <v>857</v>
      </c>
      <c r="N485" s="215" t="s">
        <v>903</v>
      </c>
      <c r="O485" s="225">
        <v>1</v>
      </c>
      <c r="P485" s="229">
        <v>1000000</v>
      </c>
      <c r="Q485" s="263">
        <v>1000000</v>
      </c>
    </row>
    <row r="486" spans="1:17" s="272" customFormat="1" ht="51" x14ac:dyDescent="0.2">
      <c r="A486" s="43" t="s">
        <v>726</v>
      </c>
      <c r="B486" s="225" t="s">
        <v>901</v>
      </c>
      <c r="C486" s="54" t="s">
        <v>493</v>
      </c>
      <c r="D486" s="226" t="s">
        <v>494</v>
      </c>
      <c r="E486" s="227" t="s">
        <v>1595</v>
      </c>
      <c r="F486" s="227" t="s">
        <v>1815</v>
      </c>
      <c r="G486" s="227" t="s">
        <v>1288</v>
      </c>
      <c r="H486" s="215" t="s">
        <v>1687</v>
      </c>
      <c r="I486" s="215" t="s">
        <v>1111</v>
      </c>
      <c r="J486" s="215" t="s">
        <v>2064</v>
      </c>
      <c r="K486" s="46" t="s">
        <v>2064</v>
      </c>
      <c r="L486" s="228"/>
      <c r="M486" s="45" t="s">
        <v>849</v>
      </c>
      <c r="N486" s="215" t="s">
        <v>903</v>
      </c>
      <c r="O486" s="225">
        <v>1</v>
      </c>
      <c r="P486" s="229">
        <v>1000000</v>
      </c>
      <c r="Q486" s="263">
        <v>1000000</v>
      </c>
    </row>
    <row r="487" spans="1:17" s="272" customFormat="1" ht="38.25" x14ac:dyDescent="0.2">
      <c r="A487" s="43" t="s">
        <v>726</v>
      </c>
      <c r="B487" s="225" t="s">
        <v>901</v>
      </c>
      <c r="C487" s="54" t="s">
        <v>493</v>
      </c>
      <c r="D487" s="226" t="s">
        <v>494</v>
      </c>
      <c r="E487" s="227" t="s">
        <v>1595</v>
      </c>
      <c r="F487" s="227" t="s">
        <v>1815</v>
      </c>
      <c r="G487" s="227" t="s">
        <v>1288</v>
      </c>
      <c r="H487" s="215" t="s">
        <v>1687</v>
      </c>
      <c r="I487" s="215" t="s">
        <v>1111</v>
      </c>
      <c r="J487" s="215" t="s">
        <v>2065</v>
      </c>
      <c r="K487" s="46" t="s">
        <v>2065</v>
      </c>
      <c r="L487" s="228"/>
      <c r="M487" s="45" t="s">
        <v>810</v>
      </c>
      <c r="N487" s="215" t="s">
        <v>903</v>
      </c>
      <c r="O487" s="225">
        <v>1</v>
      </c>
      <c r="P487" s="229">
        <v>1000000</v>
      </c>
      <c r="Q487" s="263">
        <v>1000000</v>
      </c>
    </row>
    <row r="488" spans="1:17" s="272" customFormat="1" ht="25.5" x14ac:dyDescent="0.2">
      <c r="A488" s="43" t="s">
        <v>731</v>
      </c>
      <c r="B488" s="225" t="s">
        <v>901</v>
      </c>
      <c r="C488" s="54" t="s">
        <v>493</v>
      </c>
      <c r="D488" s="226" t="s">
        <v>494</v>
      </c>
      <c r="E488" s="227" t="s">
        <v>1595</v>
      </c>
      <c r="F488" s="227" t="s">
        <v>1815</v>
      </c>
      <c r="G488" s="227" t="s">
        <v>1288</v>
      </c>
      <c r="H488" s="215" t="s">
        <v>1687</v>
      </c>
      <c r="I488" s="215" t="s">
        <v>1111</v>
      </c>
      <c r="J488" s="215" t="s">
        <v>858</v>
      </c>
      <c r="K488" s="46" t="s">
        <v>858</v>
      </c>
      <c r="L488" s="228"/>
      <c r="M488" s="45" t="s">
        <v>857</v>
      </c>
      <c r="N488" s="215" t="s">
        <v>903</v>
      </c>
      <c r="O488" s="225">
        <v>1</v>
      </c>
      <c r="P488" s="229">
        <v>1000000</v>
      </c>
      <c r="Q488" s="263">
        <v>1000000</v>
      </c>
    </row>
    <row r="489" spans="1:17" s="272" customFormat="1" ht="51" x14ac:dyDescent="0.2">
      <c r="A489" s="43" t="s">
        <v>731</v>
      </c>
      <c r="B489" s="225" t="s">
        <v>901</v>
      </c>
      <c r="C489" s="54" t="s">
        <v>493</v>
      </c>
      <c r="D489" s="226" t="s">
        <v>494</v>
      </c>
      <c r="E489" s="227" t="s">
        <v>1595</v>
      </c>
      <c r="F489" s="227" t="s">
        <v>1815</v>
      </c>
      <c r="G489" s="227" t="s">
        <v>1288</v>
      </c>
      <c r="H489" s="215" t="s">
        <v>1687</v>
      </c>
      <c r="I489" s="215" t="s">
        <v>1111</v>
      </c>
      <c r="J489" s="215" t="s">
        <v>2064</v>
      </c>
      <c r="K489" s="46" t="s">
        <v>2064</v>
      </c>
      <c r="L489" s="228"/>
      <c r="M489" s="45" t="s">
        <v>849</v>
      </c>
      <c r="N489" s="215" t="s">
        <v>903</v>
      </c>
      <c r="O489" s="225">
        <v>1</v>
      </c>
      <c r="P489" s="229">
        <v>1000000</v>
      </c>
      <c r="Q489" s="263">
        <v>1000000</v>
      </c>
    </row>
    <row r="490" spans="1:17" s="272" customFormat="1" ht="38.25" x14ac:dyDescent="0.2">
      <c r="A490" s="43" t="s">
        <v>731</v>
      </c>
      <c r="B490" s="225" t="s">
        <v>901</v>
      </c>
      <c r="C490" s="54" t="s">
        <v>493</v>
      </c>
      <c r="D490" s="226" t="s">
        <v>494</v>
      </c>
      <c r="E490" s="227" t="s">
        <v>1595</v>
      </c>
      <c r="F490" s="227" t="s">
        <v>1815</v>
      </c>
      <c r="G490" s="227" t="s">
        <v>1288</v>
      </c>
      <c r="H490" s="215" t="s">
        <v>1687</v>
      </c>
      <c r="I490" s="215" t="s">
        <v>1111</v>
      </c>
      <c r="J490" s="215" t="s">
        <v>2065</v>
      </c>
      <c r="K490" s="46" t="s">
        <v>2065</v>
      </c>
      <c r="L490" s="228"/>
      <c r="M490" s="45" t="s">
        <v>810</v>
      </c>
      <c r="N490" s="215" t="s">
        <v>903</v>
      </c>
      <c r="O490" s="225">
        <v>1</v>
      </c>
      <c r="P490" s="229">
        <v>1000000</v>
      </c>
      <c r="Q490" s="263">
        <v>1000000</v>
      </c>
    </row>
    <row r="491" spans="1:17" s="272" customFormat="1" ht="38.25" x14ac:dyDescent="0.2">
      <c r="A491" s="43" t="s">
        <v>893</v>
      </c>
      <c r="B491" s="225" t="s">
        <v>901</v>
      </c>
      <c r="C491" s="54" t="s">
        <v>493</v>
      </c>
      <c r="D491" s="226" t="s">
        <v>494</v>
      </c>
      <c r="E491" s="227" t="s">
        <v>546</v>
      </c>
      <c r="F491" s="227" t="s">
        <v>1819</v>
      </c>
      <c r="G491" s="227" t="s">
        <v>1288</v>
      </c>
      <c r="H491" s="215" t="s">
        <v>1594</v>
      </c>
      <c r="I491" s="215" t="s">
        <v>1111</v>
      </c>
      <c r="J491" s="215" t="s">
        <v>834</v>
      </c>
      <c r="K491" s="46" t="s">
        <v>117</v>
      </c>
      <c r="L491" s="228">
        <v>80111701</v>
      </c>
      <c r="M491" s="45" t="s">
        <v>833</v>
      </c>
      <c r="N491" s="215" t="s">
        <v>903</v>
      </c>
      <c r="O491" s="225">
        <v>1</v>
      </c>
      <c r="P491" s="229">
        <v>1000000</v>
      </c>
      <c r="Q491" s="263">
        <v>1000000</v>
      </c>
    </row>
    <row r="492" spans="1:17" s="272" customFormat="1" ht="51" x14ac:dyDescent="0.2">
      <c r="A492" s="43" t="s">
        <v>895</v>
      </c>
      <c r="B492" s="225" t="s">
        <v>901</v>
      </c>
      <c r="C492" s="54" t="s">
        <v>564</v>
      </c>
      <c r="D492" s="226" t="s">
        <v>565</v>
      </c>
      <c r="E492" s="227" t="s">
        <v>566</v>
      </c>
      <c r="F492" s="227" t="s">
        <v>566</v>
      </c>
      <c r="G492" s="227" t="s">
        <v>1288</v>
      </c>
      <c r="H492" s="215" t="s">
        <v>1497</v>
      </c>
      <c r="I492" s="215" t="s">
        <v>1111</v>
      </c>
      <c r="J492" s="215" t="s">
        <v>30</v>
      </c>
      <c r="K492" s="46" t="s">
        <v>2090</v>
      </c>
      <c r="L492" s="228">
        <v>43211507</v>
      </c>
      <c r="M492" s="45" t="s">
        <v>837</v>
      </c>
      <c r="N492" s="215" t="s">
        <v>903</v>
      </c>
      <c r="O492" s="225">
        <v>259</v>
      </c>
      <c r="P492" s="229">
        <v>57000</v>
      </c>
      <c r="Q492" s="263">
        <v>14763000</v>
      </c>
    </row>
    <row r="493" spans="1:17" s="272" customFormat="1" ht="51" x14ac:dyDescent="0.2">
      <c r="A493" s="43" t="s">
        <v>895</v>
      </c>
      <c r="B493" s="225" t="s">
        <v>901</v>
      </c>
      <c r="C493" s="54" t="s">
        <v>564</v>
      </c>
      <c r="D493" s="226" t="s">
        <v>565</v>
      </c>
      <c r="E493" s="227" t="s">
        <v>566</v>
      </c>
      <c r="F493" s="227" t="s">
        <v>566</v>
      </c>
      <c r="G493" s="227" t="s">
        <v>1288</v>
      </c>
      <c r="H493" s="215" t="s">
        <v>1497</v>
      </c>
      <c r="I493" s="215" t="s">
        <v>1111</v>
      </c>
      <c r="J493" s="215" t="s">
        <v>30</v>
      </c>
      <c r="K493" s="46" t="s">
        <v>2091</v>
      </c>
      <c r="L493" s="228">
        <v>43211507</v>
      </c>
      <c r="M493" s="45" t="s">
        <v>837</v>
      </c>
      <c r="N493" s="215" t="s">
        <v>903</v>
      </c>
      <c r="O493" s="225">
        <v>97</v>
      </c>
      <c r="P493" s="229">
        <v>47000</v>
      </c>
      <c r="Q493" s="263">
        <v>4559000</v>
      </c>
    </row>
    <row r="494" spans="1:17" s="272" customFormat="1" ht="51" x14ac:dyDescent="0.2">
      <c r="A494" s="43" t="s">
        <v>895</v>
      </c>
      <c r="B494" s="225" t="s">
        <v>901</v>
      </c>
      <c r="C494" s="54" t="s">
        <v>564</v>
      </c>
      <c r="D494" s="226" t="s">
        <v>565</v>
      </c>
      <c r="E494" s="227" t="s">
        <v>566</v>
      </c>
      <c r="F494" s="227" t="s">
        <v>566</v>
      </c>
      <c r="G494" s="227" t="s">
        <v>1288</v>
      </c>
      <c r="H494" s="215" t="s">
        <v>1497</v>
      </c>
      <c r="I494" s="215" t="s">
        <v>1111</v>
      </c>
      <c r="J494" s="215" t="s">
        <v>29</v>
      </c>
      <c r="K494" s="46" t="s">
        <v>2092</v>
      </c>
      <c r="L494" s="228">
        <v>43211503</v>
      </c>
      <c r="M494" s="45" t="s">
        <v>837</v>
      </c>
      <c r="N494" s="215" t="s">
        <v>903</v>
      </c>
      <c r="O494" s="225">
        <v>100</v>
      </c>
      <c r="P494" s="229">
        <v>50000</v>
      </c>
      <c r="Q494" s="263">
        <v>5000000</v>
      </c>
    </row>
    <row r="495" spans="1:17" s="272" customFormat="1" ht="51" x14ac:dyDescent="0.2">
      <c r="A495" s="43" t="s">
        <v>895</v>
      </c>
      <c r="B495" s="225" t="s">
        <v>901</v>
      </c>
      <c r="C495" s="54" t="s">
        <v>564</v>
      </c>
      <c r="D495" s="226" t="s">
        <v>565</v>
      </c>
      <c r="E495" s="227" t="s">
        <v>566</v>
      </c>
      <c r="F495" s="227" t="s">
        <v>566</v>
      </c>
      <c r="G495" s="227" t="s">
        <v>1288</v>
      </c>
      <c r="H495" s="215" t="s">
        <v>1497</v>
      </c>
      <c r="I495" s="215" t="s">
        <v>1111</v>
      </c>
      <c r="J495" s="215" t="s">
        <v>47</v>
      </c>
      <c r="K495" s="46"/>
      <c r="L495" s="228">
        <v>45111902</v>
      </c>
      <c r="M495" s="45" t="s">
        <v>853</v>
      </c>
      <c r="N495" s="215" t="s">
        <v>903</v>
      </c>
      <c r="O495" s="225">
        <v>1</v>
      </c>
      <c r="P495" s="229">
        <v>500000</v>
      </c>
      <c r="Q495" s="263">
        <v>500000</v>
      </c>
    </row>
    <row r="496" spans="1:17" s="272" customFormat="1" ht="51" x14ac:dyDescent="0.2">
      <c r="A496" s="43" t="s">
        <v>895</v>
      </c>
      <c r="B496" s="225" t="s">
        <v>901</v>
      </c>
      <c r="C496" s="54" t="s">
        <v>564</v>
      </c>
      <c r="D496" s="226" t="s">
        <v>565</v>
      </c>
      <c r="E496" s="227" t="s">
        <v>566</v>
      </c>
      <c r="F496" s="227" t="s">
        <v>566</v>
      </c>
      <c r="G496" s="227" t="s">
        <v>1288</v>
      </c>
      <c r="H496" s="215" t="s">
        <v>1497</v>
      </c>
      <c r="I496" s="215" t="s">
        <v>1111</v>
      </c>
      <c r="J496" s="215" t="s">
        <v>48</v>
      </c>
      <c r="K496" s="46" t="s">
        <v>2044</v>
      </c>
      <c r="L496" s="228">
        <v>45121504</v>
      </c>
      <c r="M496" s="45" t="s">
        <v>855</v>
      </c>
      <c r="N496" s="215" t="s">
        <v>903</v>
      </c>
      <c r="O496" s="225">
        <v>1</v>
      </c>
      <c r="P496" s="229">
        <v>500000</v>
      </c>
      <c r="Q496" s="263">
        <v>500000</v>
      </c>
    </row>
    <row r="497" spans="1:17" s="272" customFormat="1" ht="38.25" x14ac:dyDescent="0.2">
      <c r="A497" s="43" t="s">
        <v>896</v>
      </c>
      <c r="B497" s="225" t="s">
        <v>901</v>
      </c>
      <c r="C497" s="54" t="s">
        <v>493</v>
      </c>
      <c r="D497" s="226" t="s">
        <v>494</v>
      </c>
      <c r="E497" s="227" t="s">
        <v>719</v>
      </c>
      <c r="F497" s="227" t="s">
        <v>1818</v>
      </c>
      <c r="G497" s="227" t="s">
        <v>1288</v>
      </c>
      <c r="H497" s="215" t="s">
        <v>1498</v>
      </c>
      <c r="I497" s="215" t="s">
        <v>1111</v>
      </c>
      <c r="J497" s="215" t="s">
        <v>128</v>
      </c>
      <c r="K497" s="46"/>
      <c r="L497" s="228">
        <v>94131603</v>
      </c>
      <c r="M497" s="45" t="s">
        <v>874</v>
      </c>
      <c r="N497" s="215" t="s">
        <v>903</v>
      </c>
      <c r="O497" s="225">
        <v>335</v>
      </c>
      <c r="P497" s="229">
        <v>3000</v>
      </c>
      <c r="Q497" s="263">
        <v>1005000</v>
      </c>
    </row>
    <row r="498" spans="1:17" s="272" customFormat="1" ht="89.25" x14ac:dyDescent="0.2">
      <c r="A498" s="43" t="s">
        <v>743</v>
      </c>
      <c r="B498" s="225" t="s">
        <v>901</v>
      </c>
      <c r="C498" s="54" t="s">
        <v>377</v>
      </c>
      <c r="D498" s="226" t="s">
        <v>378</v>
      </c>
      <c r="E498" s="227" t="s">
        <v>418</v>
      </c>
      <c r="F498" s="227" t="s">
        <v>1775</v>
      </c>
      <c r="G498" s="227" t="s">
        <v>1288</v>
      </c>
      <c r="H498" s="215" t="s">
        <v>421</v>
      </c>
      <c r="I498" s="215" t="s">
        <v>1111</v>
      </c>
      <c r="J498" s="215" t="s">
        <v>1899</v>
      </c>
      <c r="K498" s="46"/>
      <c r="L498" s="228">
        <v>86101705</v>
      </c>
      <c r="M498" s="45" t="s">
        <v>873</v>
      </c>
      <c r="N498" s="215" t="s">
        <v>903</v>
      </c>
      <c r="O498" s="225">
        <v>10</v>
      </c>
      <c r="P498" s="229">
        <v>6000000</v>
      </c>
      <c r="Q498" s="229">
        <v>6000000</v>
      </c>
    </row>
    <row r="499" spans="1:17" s="272" customFormat="1" ht="38.25" x14ac:dyDescent="0.2">
      <c r="A499" s="43" t="s">
        <v>743</v>
      </c>
      <c r="B499" s="225" t="s">
        <v>901</v>
      </c>
      <c r="C499" s="54" t="s">
        <v>377</v>
      </c>
      <c r="D499" s="226" t="s">
        <v>378</v>
      </c>
      <c r="E499" s="227" t="s">
        <v>379</v>
      </c>
      <c r="F499" s="227" t="s">
        <v>1771</v>
      </c>
      <c r="G499" s="227" t="s">
        <v>1288</v>
      </c>
      <c r="H499" s="215" t="s">
        <v>390</v>
      </c>
      <c r="I499" s="215" t="s">
        <v>1111</v>
      </c>
      <c r="J499" s="215" t="s">
        <v>2085</v>
      </c>
      <c r="K499" s="46" t="s">
        <v>2086</v>
      </c>
      <c r="L499" s="287">
        <v>80111715</v>
      </c>
      <c r="M499" s="288" t="s">
        <v>1369</v>
      </c>
      <c r="N499" s="215" t="s">
        <v>903</v>
      </c>
      <c r="O499" s="225"/>
      <c r="P499" s="229">
        <v>4000000</v>
      </c>
      <c r="Q499" s="263">
        <v>4000000</v>
      </c>
    </row>
    <row r="500" spans="1:17" s="272" customFormat="1" ht="63.75" x14ac:dyDescent="0.2">
      <c r="A500" s="43" t="s">
        <v>743</v>
      </c>
      <c r="B500" s="225" t="s">
        <v>901</v>
      </c>
      <c r="C500" s="54" t="s">
        <v>377</v>
      </c>
      <c r="D500" s="226" t="s">
        <v>378</v>
      </c>
      <c r="E500" s="227" t="s">
        <v>379</v>
      </c>
      <c r="F500" s="227" t="s">
        <v>1771</v>
      </c>
      <c r="G500" s="227" t="s">
        <v>1288</v>
      </c>
      <c r="H500" s="215" t="s">
        <v>388</v>
      </c>
      <c r="I500" s="215" t="s">
        <v>1111</v>
      </c>
      <c r="J500" s="215" t="s">
        <v>2083</v>
      </c>
      <c r="K500" s="46" t="s">
        <v>2084</v>
      </c>
      <c r="L500" s="287">
        <v>82101504</v>
      </c>
      <c r="M500" s="288" t="s">
        <v>879</v>
      </c>
      <c r="N500" s="215" t="s">
        <v>903</v>
      </c>
      <c r="O500" s="225">
        <v>3</v>
      </c>
      <c r="P500" s="229">
        <v>20000</v>
      </c>
      <c r="Q500" s="263">
        <v>60000</v>
      </c>
    </row>
    <row r="501" spans="1:17" s="272" customFormat="1" ht="38.25" x14ac:dyDescent="0.2">
      <c r="A501" s="43" t="s">
        <v>743</v>
      </c>
      <c r="B501" s="225" t="s">
        <v>901</v>
      </c>
      <c r="C501" s="54" t="s">
        <v>377</v>
      </c>
      <c r="D501" s="226" t="s">
        <v>428</v>
      </c>
      <c r="E501" s="227" t="s">
        <v>434</v>
      </c>
      <c r="F501" s="227" t="s">
        <v>1787</v>
      </c>
      <c r="G501" s="227" t="s">
        <v>1288</v>
      </c>
      <c r="H501" s="215" t="s">
        <v>1323</v>
      </c>
      <c r="I501" s="215" t="s">
        <v>1366</v>
      </c>
      <c r="J501" s="215" t="s">
        <v>2056</v>
      </c>
      <c r="K501" s="46"/>
      <c r="L501" s="228" t="s">
        <v>1369</v>
      </c>
      <c r="M501" s="45" t="s">
        <v>2057</v>
      </c>
      <c r="N501" s="215" t="s">
        <v>904</v>
      </c>
      <c r="O501" s="225">
        <v>1</v>
      </c>
      <c r="P501" s="229">
        <v>500000</v>
      </c>
      <c r="Q501" s="263">
        <v>500000</v>
      </c>
    </row>
    <row r="502" spans="1:17" s="272" customFormat="1" ht="25.5" x14ac:dyDescent="0.2">
      <c r="A502" s="43" t="s">
        <v>743</v>
      </c>
      <c r="B502" s="225" t="s">
        <v>901</v>
      </c>
      <c r="C502" s="54" t="s">
        <v>377</v>
      </c>
      <c r="D502" s="226" t="s">
        <v>428</v>
      </c>
      <c r="E502" s="214" t="s">
        <v>434</v>
      </c>
      <c r="F502" s="227" t="s">
        <v>1779</v>
      </c>
      <c r="G502" s="227" t="s">
        <v>1286</v>
      </c>
      <c r="H502" s="215" t="s">
        <v>723</v>
      </c>
      <c r="I502" s="44" t="s">
        <v>1366</v>
      </c>
      <c r="J502" s="215" t="s">
        <v>1956</v>
      </c>
      <c r="K502" s="46"/>
      <c r="L502" s="228" t="s">
        <v>1369</v>
      </c>
      <c r="M502" s="45" t="s">
        <v>1957</v>
      </c>
      <c r="N502" s="215" t="s">
        <v>903</v>
      </c>
      <c r="O502" s="225">
        <v>1</v>
      </c>
      <c r="P502" s="229">
        <v>202075000</v>
      </c>
      <c r="Q502" s="263">
        <v>209278190.06999999</v>
      </c>
    </row>
    <row r="503" spans="1:17" s="272" customFormat="1" ht="25.5" x14ac:dyDescent="0.2">
      <c r="A503" s="43" t="s">
        <v>743</v>
      </c>
      <c r="B503" s="225" t="s">
        <v>901</v>
      </c>
      <c r="C503" s="54" t="s">
        <v>377</v>
      </c>
      <c r="D503" s="226" t="s">
        <v>428</v>
      </c>
      <c r="E503" s="214" t="s">
        <v>434</v>
      </c>
      <c r="F503" s="227" t="s">
        <v>1779</v>
      </c>
      <c r="G503" s="227" t="s">
        <v>1286</v>
      </c>
      <c r="H503" s="215" t="s">
        <v>723</v>
      </c>
      <c r="I503" s="44" t="s">
        <v>1366</v>
      </c>
      <c r="J503" s="215" t="s">
        <v>1958</v>
      </c>
      <c r="K503" s="46"/>
      <c r="L503" s="228"/>
      <c r="M503" s="45" t="s">
        <v>1959</v>
      </c>
      <c r="N503" s="215" t="s">
        <v>903</v>
      </c>
      <c r="O503" s="225">
        <v>1</v>
      </c>
      <c r="P503" s="229">
        <v>300000</v>
      </c>
      <c r="Q503" s="263">
        <v>300000</v>
      </c>
    </row>
    <row r="504" spans="1:17" s="272" customFormat="1" ht="25.5" x14ac:dyDescent="0.2">
      <c r="A504" s="43" t="s">
        <v>743</v>
      </c>
      <c r="B504" s="225" t="s">
        <v>901</v>
      </c>
      <c r="C504" s="54" t="s">
        <v>377</v>
      </c>
      <c r="D504" s="226" t="s">
        <v>428</v>
      </c>
      <c r="E504" s="214" t="s">
        <v>434</v>
      </c>
      <c r="F504" s="227" t="s">
        <v>1779</v>
      </c>
      <c r="G504" s="227" t="s">
        <v>1286</v>
      </c>
      <c r="H504" s="215" t="s">
        <v>723</v>
      </c>
      <c r="I504" s="44" t="s">
        <v>1366</v>
      </c>
      <c r="J504" s="215" t="s">
        <v>1960</v>
      </c>
      <c r="K504" s="46"/>
      <c r="L504" s="228"/>
      <c r="M504" s="45" t="s">
        <v>1961</v>
      </c>
      <c r="N504" s="215" t="s">
        <v>903</v>
      </c>
      <c r="O504" s="225">
        <v>1</v>
      </c>
      <c r="P504" s="229">
        <v>1500000</v>
      </c>
      <c r="Q504" s="263">
        <v>1500000</v>
      </c>
    </row>
    <row r="505" spans="1:17" s="272" customFormat="1" ht="25.5" x14ac:dyDescent="0.2">
      <c r="A505" s="43" t="s">
        <v>743</v>
      </c>
      <c r="B505" s="225" t="s">
        <v>901</v>
      </c>
      <c r="C505" s="54" t="s">
        <v>377</v>
      </c>
      <c r="D505" s="226" t="s">
        <v>428</v>
      </c>
      <c r="E505" s="214" t="s">
        <v>434</v>
      </c>
      <c r="F505" s="227" t="s">
        <v>1779</v>
      </c>
      <c r="G505" s="227" t="s">
        <v>1286</v>
      </c>
      <c r="H505" s="215" t="s">
        <v>723</v>
      </c>
      <c r="I505" s="44" t="s">
        <v>1366</v>
      </c>
      <c r="J505" s="215" t="s">
        <v>1962</v>
      </c>
      <c r="K505" s="46"/>
      <c r="L505" s="228"/>
      <c r="M505" s="45" t="s">
        <v>1963</v>
      </c>
      <c r="N505" s="215" t="s">
        <v>903</v>
      </c>
      <c r="O505" s="225">
        <v>1</v>
      </c>
      <c r="P505" s="229">
        <v>311838400</v>
      </c>
      <c r="Q505" s="263">
        <v>311838400</v>
      </c>
    </row>
    <row r="506" spans="1:17" s="272" customFormat="1" ht="25.5" x14ac:dyDescent="0.2">
      <c r="A506" s="43" t="s">
        <v>743</v>
      </c>
      <c r="B506" s="225" t="s">
        <v>901</v>
      </c>
      <c r="C506" s="54" t="s">
        <v>377</v>
      </c>
      <c r="D506" s="226" t="s">
        <v>428</v>
      </c>
      <c r="E506" s="214" t="s">
        <v>434</v>
      </c>
      <c r="F506" s="227" t="s">
        <v>1779</v>
      </c>
      <c r="G506" s="227" t="s">
        <v>1286</v>
      </c>
      <c r="H506" s="215" t="s">
        <v>723</v>
      </c>
      <c r="I506" s="44" t="s">
        <v>1366</v>
      </c>
      <c r="J506" s="215" t="s">
        <v>1964</v>
      </c>
      <c r="K506" s="46"/>
      <c r="L506" s="228"/>
      <c r="M506" s="45" t="s">
        <v>1965</v>
      </c>
      <c r="N506" s="215" t="s">
        <v>903</v>
      </c>
      <c r="O506" s="225">
        <v>1</v>
      </c>
      <c r="P506" s="229">
        <v>6700000</v>
      </c>
      <c r="Q506" s="263">
        <v>6700000</v>
      </c>
    </row>
    <row r="507" spans="1:17" s="272" customFormat="1" ht="25.5" x14ac:dyDescent="0.2">
      <c r="A507" s="43" t="s">
        <v>743</v>
      </c>
      <c r="B507" s="225" t="s">
        <v>901</v>
      </c>
      <c r="C507" s="54" t="s">
        <v>377</v>
      </c>
      <c r="D507" s="226" t="s">
        <v>428</v>
      </c>
      <c r="E507" s="214" t="s">
        <v>434</v>
      </c>
      <c r="F507" s="227" t="s">
        <v>1779</v>
      </c>
      <c r="G507" s="227" t="s">
        <v>1286</v>
      </c>
      <c r="H507" s="215" t="s">
        <v>723</v>
      </c>
      <c r="I507" s="44" t="s">
        <v>1366</v>
      </c>
      <c r="J507" s="215" t="s">
        <v>1966</v>
      </c>
      <c r="K507" s="46"/>
      <c r="L507" s="228"/>
      <c r="M507" s="45" t="s">
        <v>1967</v>
      </c>
      <c r="N507" s="215" t="s">
        <v>903</v>
      </c>
      <c r="O507" s="225">
        <v>1</v>
      </c>
      <c r="P507" s="229">
        <v>1570000</v>
      </c>
      <c r="Q507" s="263">
        <v>1570000</v>
      </c>
    </row>
    <row r="508" spans="1:17" s="272" customFormat="1" ht="38.25" x14ac:dyDescent="0.2">
      <c r="A508" s="43" t="s">
        <v>743</v>
      </c>
      <c r="B508" s="225" t="s">
        <v>901</v>
      </c>
      <c r="C508" s="54" t="s">
        <v>377</v>
      </c>
      <c r="D508" s="226" t="s">
        <v>428</v>
      </c>
      <c r="E508" s="214" t="s">
        <v>434</v>
      </c>
      <c r="F508" s="227" t="s">
        <v>1779</v>
      </c>
      <c r="G508" s="227" t="s">
        <v>1286</v>
      </c>
      <c r="H508" s="215" t="s">
        <v>723</v>
      </c>
      <c r="I508" s="44" t="s">
        <v>1366</v>
      </c>
      <c r="J508" s="215" t="s">
        <v>1968</v>
      </c>
      <c r="K508" s="46"/>
      <c r="L508" s="228"/>
      <c r="M508" s="45" t="s">
        <v>1969</v>
      </c>
      <c r="N508" s="215" t="s">
        <v>903</v>
      </c>
      <c r="O508" s="225">
        <v>1</v>
      </c>
      <c r="P508" s="229">
        <v>2000000</v>
      </c>
      <c r="Q508" s="263">
        <v>2000000</v>
      </c>
    </row>
    <row r="509" spans="1:17" s="272" customFormat="1" ht="25.5" x14ac:dyDescent="0.2">
      <c r="A509" s="43" t="s">
        <v>743</v>
      </c>
      <c r="B509" s="225" t="s">
        <v>901</v>
      </c>
      <c r="C509" s="54" t="s">
        <v>377</v>
      </c>
      <c r="D509" s="226" t="s">
        <v>428</v>
      </c>
      <c r="E509" s="214" t="s">
        <v>434</v>
      </c>
      <c r="F509" s="227" t="s">
        <v>1779</v>
      </c>
      <c r="G509" s="227" t="s">
        <v>1286</v>
      </c>
      <c r="H509" s="215" t="s">
        <v>723</v>
      </c>
      <c r="I509" s="44" t="s">
        <v>1366</v>
      </c>
      <c r="J509" s="215" t="s">
        <v>1970</v>
      </c>
      <c r="K509" s="46"/>
      <c r="L509" s="228"/>
      <c r="M509" s="45" t="s">
        <v>1971</v>
      </c>
      <c r="N509" s="215" t="s">
        <v>903</v>
      </c>
      <c r="O509" s="225">
        <v>1</v>
      </c>
      <c r="P509" s="229">
        <v>43886950</v>
      </c>
      <c r="Q509" s="263">
        <v>44432215.840000004</v>
      </c>
    </row>
    <row r="510" spans="1:17" s="272" customFormat="1" ht="25.5" x14ac:dyDescent="0.2">
      <c r="A510" s="43" t="s">
        <v>743</v>
      </c>
      <c r="B510" s="225" t="s">
        <v>901</v>
      </c>
      <c r="C510" s="54" t="s">
        <v>377</v>
      </c>
      <c r="D510" s="226" t="s">
        <v>428</v>
      </c>
      <c r="E510" s="214" t="s">
        <v>434</v>
      </c>
      <c r="F510" s="227" t="s">
        <v>1779</v>
      </c>
      <c r="G510" s="227" t="s">
        <v>1286</v>
      </c>
      <c r="H510" s="215" t="s">
        <v>723</v>
      </c>
      <c r="I510" s="44" t="s">
        <v>1366</v>
      </c>
      <c r="J510" s="215" t="s">
        <v>1972</v>
      </c>
      <c r="K510" s="46"/>
      <c r="L510" s="228"/>
      <c r="M510" s="45" t="s">
        <v>1973</v>
      </c>
      <c r="N510" s="215" t="s">
        <v>903</v>
      </c>
      <c r="O510" s="225">
        <v>1</v>
      </c>
      <c r="P510" s="229">
        <v>1000000</v>
      </c>
      <c r="Q510" s="263">
        <v>1000000</v>
      </c>
    </row>
    <row r="511" spans="1:17" s="272" customFormat="1" ht="38.25" x14ac:dyDescent="0.2">
      <c r="A511" s="43" t="s">
        <v>743</v>
      </c>
      <c r="B511" s="225" t="s">
        <v>901</v>
      </c>
      <c r="C511" s="54" t="s">
        <v>377</v>
      </c>
      <c r="D511" s="226" t="s">
        <v>428</v>
      </c>
      <c r="E511" s="214" t="s">
        <v>434</v>
      </c>
      <c r="F511" s="227" t="s">
        <v>1779</v>
      </c>
      <c r="G511" s="227" t="s">
        <v>1286</v>
      </c>
      <c r="H511" s="215" t="s">
        <v>723</v>
      </c>
      <c r="I511" s="44" t="s">
        <v>1366</v>
      </c>
      <c r="J511" s="215" t="s">
        <v>1974</v>
      </c>
      <c r="K511" s="46"/>
      <c r="L511" s="228"/>
      <c r="M511" s="45" t="s">
        <v>1975</v>
      </c>
      <c r="N511" s="215" t="s">
        <v>903</v>
      </c>
      <c r="O511" s="225">
        <v>1</v>
      </c>
      <c r="P511" s="229">
        <v>1000000</v>
      </c>
      <c r="Q511" s="263">
        <v>1000000</v>
      </c>
    </row>
    <row r="512" spans="1:17" s="272" customFormat="1" ht="25.5" x14ac:dyDescent="0.2">
      <c r="A512" s="43" t="s">
        <v>743</v>
      </c>
      <c r="B512" s="225" t="s">
        <v>901</v>
      </c>
      <c r="C512" s="54" t="s">
        <v>377</v>
      </c>
      <c r="D512" s="226" t="s">
        <v>428</v>
      </c>
      <c r="E512" s="214" t="s">
        <v>434</v>
      </c>
      <c r="F512" s="227" t="s">
        <v>1779</v>
      </c>
      <c r="G512" s="227" t="s">
        <v>1286</v>
      </c>
      <c r="H512" s="215" t="s">
        <v>723</v>
      </c>
      <c r="I512" s="44" t="s">
        <v>1366</v>
      </c>
      <c r="J512" s="215" t="s">
        <v>1976</v>
      </c>
      <c r="K512" s="46"/>
      <c r="L512" s="228"/>
      <c r="M512" s="45" t="s">
        <v>1977</v>
      </c>
      <c r="N512" s="215" t="s">
        <v>903</v>
      </c>
      <c r="O512" s="225">
        <v>1</v>
      </c>
      <c r="P512" s="229">
        <v>500000</v>
      </c>
      <c r="Q512" s="263">
        <v>500000</v>
      </c>
    </row>
    <row r="513" spans="1:17" s="272" customFormat="1" ht="38.25" x14ac:dyDescent="0.2">
      <c r="A513" s="43" t="s">
        <v>743</v>
      </c>
      <c r="B513" s="225" t="s">
        <v>901</v>
      </c>
      <c r="C513" s="54" t="s">
        <v>377</v>
      </c>
      <c r="D513" s="226" t="s">
        <v>428</v>
      </c>
      <c r="E513" s="214" t="s">
        <v>434</v>
      </c>
      <c r="F513" s="227" t="s">
        <v>1779</v>
      </c>
      <c r="G513" s="227" t="s">
        <v>1286</v>
      </c>
      <c r="H513" s="215" t="s">
        <v>723</v>
      </c>
      <c r="I513" s="44" t="s">
        <v>1366</v>
      </c>
      <c r="J513" s="215" t="s">
        <v>1978</v>
      </c>
      <c r="K513" s="46"/>
      <c r="L513" s="228"/>
      <c r="M513" s="45" t="s">
        <v>1979</v>
      </c>
      <c r="N513" s="215" t="s">
        <v>903</v>
      </c>
      <c r="O513" s="225">
        <v>1</v>
      </c>
      <c r="P513" s="229">
        <v>16500000</v>
      </c>
      <c r="Q513" s="263">
        <v>16547737.210000001</v>
      </c>
    </row>
    <row r="514" spans="1:17" s="272" customFormat="1" ht="38.25" x14ac:dyDescent="0.2">
      <c r="A514" s="43" t="s">
        <v>743</v>
      </c>
      <c r="B514" s="225" t="s">
        <v>901</v>
      </c>
      <c r="C514" s="54" t="s">
        <v>377</v>
      </c>
      <c r="D514" s="226" t="s">
        <v>428</v>
      </c>
      <c r="E514" s="214" t="s">
        <v>434</v>
      </c>
      <c r="F514" s="227" t="s">
        <v>1779</v>
      </c>
      <c r="G514" s="227" t="s">
        <v>1286</v>
      </c>
      <c r="H514" s="215" t="s">
        <v>723</v>
      </c>
      <c r="I514" s="44" t="s">
        <v>1366</v>
      </c>
      <c r="J514" s="215" t="s">
        <v>1980</v>
      </c>
      <c r="K514" s="46"/>
      <c r="L514" s="228"/>
      <c r="M514" s="45" t="s">
        <v>1981</v>
      </c>
      <c r="N514" s="215" t="s">
        <v>903</v>
      </c>
      <c r="O514" s="225">
        <v>1</v>
      </c>
      <c r="P514" s="229">
        <v>1928696.36</v>
      </c>
      <c r="Q514" s="270">
        <v>1928696.36</v>
      </c>
    </row>
    <row r="515" spans="1:17" s="272" customFormat="1" ht="38.25" x14ac:dyDescent="0.2">
      <c r="A515" s="43" t="s">
        <v>743</v>
      </c>
      <c r="B515" s="225" t="s">
        <v>901</v>
      </c>
      <c r="C515" s="54" t="s">
        <v>377</v>
      </c>
      <c r="D515" s="226" t="s">
        <v>428</v>
      </c>
      <c r="E515" s="214" t="s">
        <v>434</v>
      </c>
      <c r="F515" s="227" t="s">
        <v>1779</v>
      </c>
      <c r="G515" s="227" t="s">
        <v>1286</v>
      </c>
      <c r="H515" s="215" t="s">
        <v>723</v>
      </c>
      <c r="I515" s="44" t="s">
        <v>1366</v>
      </c>
      <c r="J515" s="215" t="s">
        <v>1982</v>
      </c>
      <c r="K515" s="46"/>
      <c r="L515" s="228"/>
      <c r="M515" s="45" t="s">
        <v>1983</v>
      </c>
      <c r="N515" s="215" t="s">
        <v>903</v>
      </c>
      <c r="O515" s="225">
        <v>1</v>
      </c>
      <c r="P515" s="229">
        <v>30000000</v>
      </c>
      <c r="Q515" s="263">
        <v>30000000</v>
      </c>
    </row>
    <row r="516" spans="1:17" s="272" customFormat="1" ht="25.5" x14ac:dyDescent="0.2">
      <c r="A516" s="43" t="s">
        <v>743</v>
      </c>
      <c r="B516" s="225" t="s">
        <v>901</v>
      </c>
      <c r="C516" s="54" t="s">
        <v>377</v>
      </c>
      <c r="D516" s="226" t="s">
        <v>428</v>
      </c>
      <c r="E516" s="214" t="s">
        <v>434</v>
      </c>
      <c r="F516" s="227" t="s">
        <v>1779</v>
      </c>
      <c r="G516" s="227" t="s">
        <v>1286</v>
      </c>
      <c r="H516" s="215" t="s">
        <v>723</v>
      </c>
      <c r="I516" s="44" t="s">
        <v>1366</v>
      </c>
      <c r="J516" s="215" t="s">
        <v>1984</v>
      </c>
      <c r="K516" s="46"/>
      <c r="L516" s="228"/>
      <c r="M516" s="45" t="s">
        <v>1985</v>
      </c>
      <c r="N516" s="215" t="s">
        <v>903</v>
      </c>
      <c r="O516" s="225">
        <v>1</v>
      </c>
      <c r="P516" s="229">
        <v>37339017.060000002</v>
      </c>
      <c r="Q516" s="263">
        <v>37802929.240000002</v>
      </c>
    </row>
    <row r="517" spans="1:17" s="272" customFormat="1" ht="25.5" x14ac:dyDescent="0.2">
      <c r="A517" s="43" t="s">
        <v>743</v>
      </c>
      <c r="B517" s="225" t="s">
        <v>901</v>
      </c>
      <c r="C517" s="54" t="s">
        <v>377</v>
      </c>
      <c r="D517" s="226" t="s">
        <v>428</v>
      </c>
      <c r="E517" s="214" t="s">
        <v>434</v>
      </c>
      <c r="F517" s="227" t="s">
        <v>1779</v>
      </c>
      <c r="G517" s="227" t="s">
        <v>1286</v>
      </c>
      <c r="H517" s="215" t="s">
        <v>723</v>
      </c>
      <c r="I517" s="44" t="s">
        <v>1366</v>
      </c>
      <c r="J517" s="215" t="s">
        <v>1986</v>
      </c>
      <c r="K517" s="46"/>
      <c r="L517" s="228"/>
      <c r="M517" s="45" t="s">
        <v>1987</v>
      </c>
      <c r="N517" s="215" t="s">
        <v>903</v>
      </c>
      <c r="O517" s="225">
        <v>1</v>
      </c>
      <c r="P517" s="229">
        <v>37391681.399999999</v>
      </c>
      <c r="Q517" s="263">
        <v>37856247.890000001</v>
      </c>
    </row>
    <row r="518" spans="1:17" s="272" customFormat="1" ht="38.25" x14ac:dyDescent="0.2">
      <c r="A518" s="43" t="s">
        <v>743</v>
      </c>
      <c r="B518" s="225" t="s">
        <v>901</v>
      </c>
      <c r="C518" s="54" t="s">
        <v>377</v>
      </c>
      <c r="D518" s="226" t="s">
        <v>428</v>
      </c>
      <c r="E518" s="214" t="s">
        <v>434</v>
      </c>
      <c r="F518" s="227" t="s">
        <v>1779</v>
      </c>
      <c r="G518" s="227" t="s">
        <v>1286</v>
      </c>
      <c r="H518" s="215" t="s">
        <v>723</v>
      </c>
      <c r="I518" s="44" t="s">
        <v>1366</v>
      </c>
      <c r="J518" s="215" t="s">
        <v>1988</v>
      </c>
      <c r="K518" s="46"/>
      <c r="L518" s="228"/>
      <c r="M518" s="45" t="s">
        <v>1989</v>
      </c>
      <c r="N518" s="215" t="s">
        <v>903</v>
      </c>
      <c r="O518" s="225">
        <v>1</v>
      </c>
      <c r="P518" s="229">
        <v>6319720.7999999998</v>
      </c>
      <c r="Q518" s="263">
        <v>6398239.0800000001</v>
      </c>
    </row>
    <row r="519" spans="1:17" s="272" customFormat="1" ht="38.25" x14ac:dyDescent="0.2">
      <c r="A519" s="43" t="s">
        <v>743</v>
      </c>
      <c r="B519" s="225" t="s">
        <v>901</v>
      </c>
      <c r="C519" s="54" t="s">
        <v>377</v>
      </c>
      <c r="D519" s="226" t="s">
        <v>428</v>
      </c>
      <c r="E519" s="214" t="s">
        <v>434</v>
      </c>
      <c r="F519" s="227" t="s">
        <v>1779</v>
      </c>
      <c r="G519" s="227" t="s">
        <v>1286</v>
      </c>
      <c r="H519" s="215" t="s">
        <v>723</v>
      </c>
      <c r="I519" s="44" t="s">
        <v>1366</v>
      </c>
      <c r="J519" s="215" t="s">
        <v>1990</v>
      </c>
      <c r="K519" s="46"/>
      <c r="L519" s="228"/>
      <c r="M519" s="45" t="s">
        <v>1991</v>
      </c>
      <c r="N519" s="215" t="s">
        <v>903</v>
      </c>
      <c r="O519" s="225">
        <v>1</v>
      </c>
      <c r="P519" s="229">
        <v>3152035.5807159999</v>
      </c>
      <c r="Q519" s="263">
        <v>3152035.5807159999</v>
      </c>
    </row>
    <row r="520" spans="1:17" s="272" customFormat="1" ht="25.5" x14ac:dyDescent="0.2">
      <c r="A520" s="43" t="s">
        <v>743</v>
      </c>
      <c r="B520" s="225" t="s">
        <v>901</v>
      </c>
      <c r="C520" s="54" t="s">
        <v>377</v>
      </c>
      <c r="D520" s="226" t="s">
        <v>428</v>
      </c>
      <c r="E520" s="214" t="s">
        <v>434</v>
      </c>
      <c r="F520" s="227" t="s">
        <v>1779</v>
      </c>
      <c r="G520" s="227" t="s">
        <v>1288</v>
      </c>
      <c r="H520" s="215" t="s">
        <v>723</v>
      </c>
      <c r="I520" s="44" t="s">
        <v>1366</v>
      </c>
      <c r="J520" s="215" t="s">
        <v>1956</v>
      </c>
      <c r="K520" s="46"/>
      <c r="L520" s="228" t="s">
        <v>1369</v>
      </c>
      <c r="M520" s="45" t="s">
        <v>1957</v>
      </c>
      <c r="N520" s="215" t="s">
        <v>903</v>
      </c>
      <c r="O520" s="225">
        <v>1</v>
      </c>
      <c r="P520" s="229">
        <v>283320307.25999999</v>
      </c>
      <c r="Q520" s="263">
        <v>283320307.25999999</v>
      </c>
    </row>
    <row r="521" spans="1:17" s="272" customFormat="1" ht="25.5" x14ac:dyDescent="0.2">
      <c r="A521" s="43" t="s">
        <v>743</v>
      </c>
      <c r="B521" s="225" t="s">
        <v>901</v>
      </c>
      <c r="C521" s="54" t="s">
        <v>377</v>
      </c>
      <c r="D521" s="226" t="s">
        <v>428</v>
      </c>
      <c r="E521" s="214" t="s">
        <v>434</v>
      </c>
      <c r="F521" s="227" t="s">
        <v>1779</v>
      </c>
      <c r="G521" s="227" t="s">
        <v>1288</v>
      </c>
      <c r="H521" s="215" t="s">
        <v>723</v>
      </c>
      <c r="I521" s="44" t="s">
        <v>1366</v>
      </c>
      <c r="J521" s="215" t="s">
        <v>1958</v>
      </c>
      <c r="K521" s="46"/>
      <c r="L521" s="228"/>
      <c r="M521" s="45" t="s">
        <v>1959</v>
      </c>
      <c r="N521" s="215" t="s">
        <v>903</v>
      </c>
      <c r="O521" s="225">
        <v>1</v>
      </c>
      <c r="P521" s="229">
        <v>1000000</v>
      </c>
      <c r="Q521" s="263">
        <v>1000000</v>
      </c>
    </row>
    <row r="522" spans="1:17" s="272" customFormat="1" ht="25.5" x14ac:dyDescent="0.2">
      <c r="A522" s="43" t="s">
        <v>743</v>
      </c>
      <c r="B522" s="225" t="s">
        <v>901</v>
      </c>
      <c r="C522" s="54" t="s">
        <v>377</v>
      </c>
      <c r="D522" s="226" t="s">
        <v>428</v>
      </c>
      <c r="E522" s="214" t="s">
        <v>434</v>
      </c>
      <c r="F522" s="227" t="s">
        <v>1779</v>
      </c>
      <c r="G522" s="227" t="s">
        <v>1288</v>
      </c>
      <c r="H522" s="215" t="s">
        <v>723</v>
      </c>
      <c r="I522" s="44" t="s">
        <v>1366</v>
      </c>
      <c r="J522" s="215" t="s">
        <v>1960</v>
      </c>
      <c r="K522" s="46"/>
      <c r="L522" s="228"/>
      <c r="M522" s="45" t="s">
        <v>1961</v>
      </c>
      <c r="N522" s="215" t="s">
        <v>903</v>
      </c>
      <c r="O522" s="225">
        <v>1</v>
      </c>
      <c r="P522" s="229">
        <v>18000000</v>
      </c>
      <c r="Q522" s="263">
        <v>18000000</v>
      </c>
    </row>
    <row r="523" spans="1:17" s="272" customFormat="1" ht="25.5" x14ac:dyDescent="0.2">
      <c r="A523" s="43" t="s">
        <v>743</v>
      </c>
      <c r="B523" s="225" t="s">
        <v>901</v>
      </c>
      <c r="C523" s="54" t="s">
        <v>377</v>
      </c>
      <c r="D523" s="226" t="s">
        <v>428</v>
      </c>
      <c r="E523" s="214" t="s">
        <v>434</v>
      </c>
      <c r="F523" s="227" t="s">
        <v>1779</v>
      </c>
      <c r="G523" s="227" t="s">
        <v>1288</v>
      </c>
      <c r="H523" s="215" t="s">
        <v>723</v>
      </c>
      <c r="I523" s="44" t="s">
        <v>1366</v>
      </c>
      <c r="J523" s="215" t="s">
        <v>1962</v>
      </c>
      <c r="K523" s="46"/>
      <c r="L523" s="228"/>
      <c r="M523" s="45" t="s">
        <v>1963</v>
      </c>
      <c r="N523" s="215" t="s">
        <v>903</v>
      </c>
      <c r="O523" s="225">
        <v>1</v>
      </c>
      <c r="P523" s="229">
        <v>85000000</v>
      </c>
      <c r="Q523" s="263">
        <v>85000000</v>
      </c>
    </row>
    <row r="524" spans="1:17" s="272" customFormat="1" ht="25.5" x14ac:dyDescent="0.2">
      <c r="A524" s="43" t="s">
        <v>743</v>
      </c>
      <c r="B524" s="225" t="s">
        <v>901</v>
      </c>
      <c r="C524" s="54" t="s">
        <v>377</v>
      </c>
      <c r="D524" s="226" t="s">
        <v>428</v>
      </c>
      <c r="E524" s="214" t="s">
        <v>434</v>
      </c>
      <c r="F524" s="227" t="s">
        <v>1779</v>
      </c>
      <c r="G524" s="227" t="s">
        <v>1288</v>
      </c>
      <c r="H524" s="215" t="s">
        <v>723</v>
      </c>
      <c r="I524" s="44" t="s">
        <v>1366</v>
      </c>
      <c r="J524" s="215" t="s">
        <v>1964</v>
      </c>
      <c r="K524" s="46"/>
      <c r="L524" s="228"/>
      <c r="M524" s="45" t="s">
        <v>1965</v>
      </c>
      <c r="N524" s="215" t="s">
        <v>903</v>
      </c>
      <c r="O524" s="225">
        <v>1</v>
      </c>
      <c r="P524" s="229">
        <v>13000000</v>
      </c>
      <c r="Q524" s="263">
        <v>13000000</v>
      </c>
    </row>
    <row r="525" spans="1:17" s="272" customFormat="1" ht="25.5" x14ac:dyDescent="0.2">
      <c r="A525" s="43" t="s">
        <v>743</v>
      </c>
      <c r="B525" s="46" t="s">
        <v>901</v>
      </c>
      <c r="C525" s="54" t="s">
        <v>377</v>
      </c>
      <c r="D525" s="55" t="s">
        <v>428</v>
      </c>
      <c r="E525" s="56" t="s">
        <v>434</v>
      </c>
      <c r="F525" s="56" t="s">
        <v>1779</v>
      </c>
      <c r="G525" s="56" t="s">
        <v>1288</v>
      </c>
      <c r="H525" s="56" t="s">
        <v>723</v>
      </c>
      <c r="I525" s="44" t="s">
        <v>1366</v>
      </c>
      <c r="J525" s="44" t="s">
        <v>1966</v>
      </c>
      <c r="K525" s="46"/>
      <c r="L525" s="45"/>
      <c r="M525" s="45" t="s">
        <v>1967</v>
      </c>
      <c r="N525" s="44" t="s">
        <v>903</v>
      </c>
      <c r="O525" s="46">
        <v>1</v>
      </c>
      <c r="P525" s="52">
        <v>4242240</v>
      </c>
      <c r="Q525" s="263">
        <v>4242240</v>
      </c>
    </row>
    <row r="526" spans="1:17" s="272" customFormat="1" ht="38.25" x14ac:dyDescent="0.2">
      <c r="A526" s="43" t="s">
        <v>743</v>
      </c>
      <c r="B526" s="46" t="s">
        <v>901</v>
      </c>
      <c r="C526" s="54" t="s">
        <v>377</v>
      </c>
      <c r="D526" s="55" t="s">
        <v>428</v>
      </c>
      <c r="E526" s="56" t="s">
        <v>434</v>
      </c>
      <c r="F526" s="56" t="s">
        <v>1779</v>
      </c>
      <c r="G526" s="56" t="s">
        <v>1288</v>
      </c>
      <c r="H526" s="56" t="s">
        <v>723</v>
      </c>
      <c r="I526" s="44" t="s">
        <v>1366</v>
      </c>
      <c r="J526" s="44" t="s">
        <v>1968</v>
      </c>
      <c r="K526" s="46"/>
      <c r="L526" s="45"/>
      <c r="M526" s="45" t="s">
        <v>1969</v>
      </c>
      <c r="N526" s="44" t="s">
        <v>903</v>
      </c>
      <c r="O526" s="46">
        <v>1</v>
      </c>
      <c r="P526" s="52">
        <v>1500000</v>
      </c>
      <c r="Q526" s="263">
        <v>1500000</v>
      </c>
    </row>
    <row r="527" spans="1:17" s="272" customFormat="1" ht="25.5" x14ac:dyDescent="0.2">
      <c r="A527" s="43" t="s">
        <v>743</v>
      </c>
      <c r="B527" s="46" t="s">
        <v>901</v>
      </c>
      <c r="C527" s="54" t="s">
        <v>377</v>
      </c>
      <c r="D527" s="55" t="s">
        <v>428</v>
      </c>
      <c r="E527" s="56" t="s">
        <v>434</v>
      </c>
      <c r="F527" s="56" t="s">
        <v>1779</v>
      </c>
      <c r="G527" s="56" t="s">
        <v>1288</v>
      </c>
      <c r="H527" s="56" t="s">
        <v>723</v>
      </c>
      <c r="I527" s="44" t="s">
        <v>1366</v>
      </c>
      <c r="J527" s="44" t="s">
        <v>1970</v>
      </c>
      <c r="K527" s="46"/>
      <c r="L527" s="45"/>
      <c r="M527" s="45" t="s">
        <v>1971</v>
      </c>
      <c r="N527" s="44" t="s">
        <v>903</v>
      </c>
      <c r="O527" s="46">
        <v>1</v>
      </c>
      <c r="P527" s="52">
        <v>33838545.604999997</v>
      </c>
      <c r="Q527" s="263">
        <v>33838545.604999997</v>
      </c>
    </row>
    <row r="528" spans="1:17" s="272" customFormat="1" ht="25.5" x14ac:dyDescent="0.2">
      <c r="A528" s="43" t="s">
        <v>743</v>
      </c>
      <c r="B528" s="46" t="s">
        <v>901</v>
      </c>
      <c r="C528" s="54" t="s">
        <v>377</v>
      </c>
      <c r="D528" s="55" t="s">
        <v>428</v>
      </c>
      <c r="E528" s="56" t="s">
        <v>434</v>
      </c>
      <c r="F528" s="56" t="s">
        <v>1779</v>
      </c>
      <c r="G528" s="56" t="s">
        <v>1288</v>
      </c>
      <c r="H528" s="56" t="s">
        <v>723</v>
      </c>
      <c r="I528" s="44" t="s">
        <v>1366</v>
      </c>
      <c r="J528" s="215" t="s">
        <v>1972</v>
      </c>
      <c r="K528" s="46"/>
      <c r="L528" s="45"/>
      <c r="M528" s="45" t="s">
        <v>1973</v>
      </c>
      <c r="N528" s="44" t="s">
        <v>903</v>
      </c>
      <c r="O528" s="46">
        <v>1</v>
      </c>
      <c r="P528" s="52">
        <v>5000000</v>
      </c>
      <c r="Q528" s="263">
        <v>5000000</v>
      </c>
    </row>
    <row r="529" spans="1:17" s="272" customFormat="1" ht="38.25" x14ac:dyDescent="0.2">
      <c r="A529" s="43" t="s">
        <v>743</v>
      </c>
      <c r="B529" s="46" t="s">
        <v>901</v>
      </c>
      <c r="C529" s="54" t="s">
        <v>377</v>
      </c>
      <c r="D529" s="55" t="s">
        <v>428</v>
      </c>
      <c r="E529" s="56" t="s">
        <v>434</v>
      </c>
      <c r="F529" s="56" t="s">
        <v>1779</v>
      </c>
      <c r="G529" s="56" t="s">
        <v>1288</v>
      </c>
      <c r="H529" s="56" t="s">
        <v>723</v>
      </c>
      <c r="I529" s="44" t="s">
        <v>1366</v>
      </c>
      <c r="J529" s="44" t="s">
        <v>1974</v>
      </c>
      <c r="K529" s="46"/>
      <c r="L529" s="45"/>
      <c r="M529" s="45" t="s">
        <v>1975</v>
      </c>
      <c r="N529" s="44" t="s">
        <v>903</v>
      </c>
      <c r="O529" s="46">
        <v>1</v>
      </c>
      <c r="P529" s="52">
        <v>4000000</v>
      </c>
      <c r="Q529" s="263">
        <v>4000000</v>
      </c>
    </row>
    <row r="530" spans="1:17" s="272" customFormat="1" ht="25.5" x14ac:dyDescent="0.2">
      <c r="A530" s="43" t="s">
        <v>743</v>
      </c>
      <c r="B530" s="46" t="s">
        <v>901</v>
      </c>
      <c r="C530" s="54" t="s">
        <v>377</v>
      </c>
      <c r="D530" s="55" t="s">
        <v>428</v>
      </c>
      <c r="E530" s="56" t="s">
        <v>434</v>
      </c>
      <c r="F530" s="56" t="s">
        <v>1779</v>
      </c>
      <c r="G530" s="56" t="s">
        <v>1288</v>
      </c>
      <c r="H530" s="215" t="s">
        <v>723</v>
      </c>
      <c r="I530" s="44" t="s">
        <v>1366</v>
      </c>
      <c r="J530" s="44" t="s">
        <v>1976</v>
      </c>
      <c r="K530" s="46"/>
      <c r="L530" s="45"/>
      <c r="M530" s="45" t="s">
        <v>1977</v>
      </c>
      <c r="N530" s="44" t="s">
        <v>903</v>
      </c>
      <c r="O530" s="53">
        <v>1</v>
      </c>
      <c r="P530" s="52">
        <v>2000000</v>
      </c>
      <c r="Q530" s="263">
        <v>2000000</v>
      </c>
    </row>
    <row r="531" spans="1:17" s="272" customFormat="1" ht="38.25" x14ac:dyDescent="0.2">
      <c r="A531" s="43" t="s">
        <v>743</v>
      </c>
      <c r="B531" s="46" t="s">
        <v>901</v>
      </c>
      <c r="C531" s="54" t="s">
        <v>377</v>
      </c>
      <c r="D531" s="55" t="s">
        <v>428</v>
      </c>
      <c r="E531" s="56" t="s">
        <v>434</v>
      </c>
      <c r="F531" s="56" t="s">
        <v>1779</v>
      </c>
      <c r="G531" s="56" t="s">
        <v>1288</v>
      </c>
      <c r="H531" s="215" t="s">
        <v>723</v>
      </c>
      <c r="I531" s="44" t="s">
        <v>1366</v>
      </c>
      <c r="J531" s="44" t="s">
        <v>1992</v>
      </c>
      <c r="K531" s="46"/>
      <c r="L531" s="45"/>
      <c r="M531" s="45" t="s">
        <v>1993</v>
      </c>
      <c r="N531" s="44" t="s">
        <v>903</v>
      </c>
      <c r="O531" s="46">
        <v>1</v>
      </c>
      <c r="P531" s="52">
        <v>7000000</v>
      </c>
      <c r="Q531" s="263">
        <v>7000000</v>
      </c>
    </row>
    <row r="532" spans="1:17" s="272" customFormat="1" ht="38.25" x14ac:dyDescent="0.2">
      <c r="A532" s="43" t="s">
        <v>743</v>
      </c>
      <c r="B532" s="46" t="s">
        <v>901</v>
      </c>
      <c r="C532" s="54" t="s">
        <v>377</v>
      </c>
      <c r="D532" s="55" t="s">
        <v>428</v>
      </c>
      <c r="E532" s="56" t="s">
        <v>434</v>
      </c>
      <c r="F532" s="56" t="s">
        <v>1779</v>
      </c>
      <c r="G532" s="56" t="s">
        <v>1288</v>
      </c>
      <c r="H532" s="215" t="s">
        <v>723</v>
      </c>
      <c r="I532" s="44" t="s">
        <v>1366</v>
      </c>
      <c r="J532" s="44" t="s">
        <v>1978</v>
      </c>
      <c r="K532" s="46"/>
      <c r="L532" s="45"/>
      <c r="M532" s="45" t="s">
        <v>1979</v>
      </c>
      <c r="N532" s="44" t="s">
        <v>903</v>
      </c>
      <c r="O532" s="46">
        <v>1</v>
      </c>
      <c r="P532" s="52">
        <v>28746918.324000001</v>
      </c>
      <c r="Q532" s="263">
        <v>28746918.324000001</v>
      </c>
    </row>
    <row r="533" spans="1:17" s="272" customFormat="1" ht="38.25" x14ac:dyDescent="0.2">
      <c r="A533" s="43" t="s">
        <v>743</v>
      </c>
      <c r="B533" s="46" t="s">
        <v>901</v>
      </c>
      <c r="C533" s="54" t="s">
        <v>377</v>
      </c>
      <c r="D533" s="55" t="s">
        <v>428</v>
      </c>
      <c r="E533" s="56" t="s">
        <v>434</v>
      </c>
      <c r="F533" s="56" t="s">
        <v>1779</v>
      </c>
      <c r="G533" s="56" t="s">
        <v>1288</v>
      </c>
      <c r="H533" s="215" t="s">
        <v>723</v>
      </c>
      <c r="I533" s="44" t="s">
        <v>1366</v>
      </c>
      <c r="J533" s="44" t="s">
        <v>1980</v>
      </c>
      <c r="K533" s="46"/>
      <c r="L533" s="45"/>
      <c r="M533" s="45" t="s">
        <v>1981</v>
      </c>
      <c r="N533" s="44" t="s">
        <v>903</v>
      </c>
      <c r="O533" s="46">
        <v>1</v>
      </c>
      <c r="P533" s="52">
        <v>4628871.25</v>
      </c>
      <c r="Q533" s="270">
        <v>4628871.25</v>
      </c>
    </row>
    <row r="534" spans="1:17" s="272" customFormat="1" ht="38.25" x14ac:dyDescent="0.2">
      <c r="A534" s="43" t="s">
        <v>743</v>
      </c>
      <c r="B534" s="46" t="s">
        <v>901</v>
      </c>
      <c r="C534" s="54" t="s">
        <v>377</v>
      </c>
      <c r="D534" s="55" t="s">
        <v>428</v>
      </c>
      <c r="E534" s="56" t="s">
        <v>434</v>
      </c>
      <c r="F534" s="56" t="s">
        <v>1779</v>
      </c>
      <c r="G534" s="56" t="s">
        <v>1288</v>
      </c>
      <c r="H534" s="215" t="s">
        <v>723</v>
      </c>
      <c r="I534" s="44" t="s">
        <v>1366</v>
      </c>
      <c r="J534" s="44" t="s">
        <v>1982</v>
      </c>
      <c r="K534" s="46"/>
      <c r="L534" s="45"/>
      <c r="M534" s="45" t="s">
        <v>1983</v>
      </c>
      <c r="N534" s="44" t="s">
        <v>903</v>
      </c>
      <c r="O534" s="46">
        <v>1</v>
      </c>
      <c r="P534" s="52">
        <v>30800000</v>
      </c>
      <c r="Q534" s="263">
        <v>30800000</v>
      </c>
    </row>
    <row r="535" spans="1:17" s="272" customFormat="1" ht="25.5" x14ac:dyDescent="0.2">
      <c r="A535" s="43" t="s">
        <v>743</v>
      </c>
      <c r="B535" s="225" t="s">
        <v>901</v>
      </c>
      <c r="C535" s="54" t="s">
        <v>377</v>
      </c>
      <c r="D535" s="226" t="s">
        <v>428</v>
      </c>
      <c r="E535" s="214" t="s">
        <v>434</v>
      </c>
      <c r="F535" s="227" t="s">
        <v>1779</v>
      </c>
      <c r="G535" s="227" t="s">
        <v>1288</v>
      </c>
      <c r="H535" s="215" t="s">
        <v>723</v>
      </c>
      <c r="I535" s="44" t="s">
        <v>1366</v>
      </c>
      <c r="J535" s="215" t="s">
        <v>1994</v>
      </c>
      <c r="K535" s="46"/>
      <c r="L535" s="228"/>
      <c r="M535" s="45" t="s">
        <v>1995</v>
      </c>
      <c r="N535" s="215" t="s">
        <v>903</v>
      </c>
      <c r="O535" s="225">
        <v>1</v>
      </c>
      <c r="P535" s="229">
        <v>100000</v>
      </c>
      <c r="Q535" s="263">
        <v>100000</v>
      </c>
    </row>
    <row r="536" spans="1:17" s="272" customFormat="1" ht="25.5" x14ac:dyDescent="0.2">
      <c r="A536" s="43" t="s">
        <v>743</v>
      </c>
      <c r="B536" s="225" t="s">
        <v>901</v>
      </c>
      <c r="C536" s="54" t="s">
        <v>377</v>
      </c>
      <c r="D536" s="226" t="s">
        <v>428</v>
      </c>
      <c r="E536" s="214" t="s">
        <v>434</v>
      </c>
      <c r="F536" s="227" t="s">
        <v>1779</v>
      </c>
      <c r="G536" s="227" t="s">
        <v>1288</v>
      </c>
      <c r="H536" s="215" t="s">
        <v>723</v>
      </c>
      <c r="I536" s="44" t="s">
        <v>1366</v>
      </c>
      <c r="J536" s="215" t="s">
        <v>1996</v>
      </c>
      <c r="K536" s="46"/>
      <c r="L536" s="228"/>
      <c r="M536" s="45" t="s">
        <v>1997</v>
      </c>
      <c r="N536" s="215" t="s">
        <v>903</v>
      </c>
      <c r="O536" s="225">
        <v>1</v>
      </c>
      <c r="P536" s="229">
        <v>900000</v>
      </c>
      <c r="Q536" s="263">
        <v>900000</v>
      </c>
    </row>
    <row r="537" spans="1:17" s="272" customFormat="1" ht="25.5" x14ac:dyDescent="0.2">
      <c r="A537" s="43" t="s">
        <v>743</v>
      </c>
      <c r="B537" s="225" t="s">
        <v>901</v>
      </c>
      <c r="C537" s="54" t="s">
        <v>377</v>
      </c>
      <c r="D537" s="226" t="s">
        <v>428</v>
      </c>
      <c r="E537" s="214" t="s">
        <v>434</v>
      </c>
      <c r="F537" s="227" t="s">
        <v>1779</v>
      </c>
      <c r="G537" s="227" t="s">
        <v>1288</v>
      </c>
      <c r="H537" s="215" t="s">
        <v>723</v>
      </c>
      <c r="I537" s="44" t="s">
        <v>1366</v>
      </c>
      <c r="J537" s="215" t="s">
        <v>1984</v>
      </c>
      <c r="K537" s="46"/>
      <c r="L537" s="228"/>
      <c r="M537" s="45" t="s">
        <v>1985</v>
      </c>
      <c r="N537" s="215" t="s">
        <v>903</v>
      </c>
      <c r="O537" s="225">
        <v>1</v>
      </c>
      <c r="P537" s="229">
        <v>28789834.600734003</v>
      </c>
      <c r="Q537" s="263">
        <v>28789834.600734003</v>
      </c>
    </row>
    <row r="538" spans="1:17" s="272" customFormat="1" ht="25.5" x14ac:dyDescent="0.2">
      <c r="A538" s="43" t="s">
        <v>743</v>
      </c>
      <c r="B538" s="225" t="s">
        <v>901</v>
      </c>
      <c r="C538" s="54" t="s">
        <v>377</v>
      </c>
      <c r="D538" s="226" t="s">
        <v>428</v>
      </c>
      <c r="E538" s="214" t="s">
        <v>434</v>
      </c>
      <c r="F538" s="227" t="s">
        <v>1779</v>
      </c>
      <c r="G538" s="227" t="s">
        <v>1288</v>
      </c>
      <c r="H538" s="215" t="s">
        <v>723</v>
      </c>
      <c r="I538" s="44" t="s">
        <v>1366</v>
      </c>
      <c r="J538" s="215" t="s">
        <v>1986</v>
      </c>
      <c r="K538" s="46"/>
      <c r="L538" s="228"/>
      <c r="M538" s="45" t="s">
        <v>1987</v>
      </c>
      <c r="N538" s="215" t="s">
        <v>903</v>
      </c>
      <c r="O538" s="225">
        <v>1</v>
      </c>
      <c r="P538" s="229">
        <v>28830440.855459996</v>
      </c>
      <c r="Q538" s="263">
        <v>28830440.855459996</v>
      </c>
    </row>
    <row r="539" spans="1:17" s="272" customFormat="1" ht="38.25" x14ac:dyDescent="0.2">
      <c r="A539" s="43" t="s">
        <v>743</v>
      </c>
      <c r="B539" s="225" t="s">
        <v>901</v>
      </c>
      <c r="C539" s="54" t="s">
        <v>377</v>
      </c>
      <c r="D539" s="226" t="s">
        <v>428</v>
      </c>
      <c r="E539" s="214" t="s">
        <v>434</v>
      </c>
      <c r="F539" s="227" t="s">
        <v>1779</v>
      </c>
      <c r="G539" s="227" t="s">
        <v>1288</v>
      </c>
      <c r="H539" s="215" t="s">
        <v>723</v>
      </c>
      <c r="I539" s="44" t="s">
        <v>1366</v>
      </c>
      <c r="J539" s="215" t="s">
        <v>1988</v>
      </c>
      <c r="K539" s="46"/>
      <c r="L539" s="228"/>
      <c r="M539" s="45" t="s">
        <v>1989</v>
      </c>
      <c r="N539" s="215" t="s">
        <v>903</v>
      </c>
      <c r="O539" s="225">
        <v>1</v>
      </c>
      <c r="P539" s="229">
        <v>4872750.5671199998</v>
      </c>
      <c r="Q539" s="263">
        <v>4872750.5671199998</v>
      </c>
    </row>
    <row r="540" spans="1:17" s="272" customFormat="1" ht="38.25" x14ac:dyDescent="0.2">
      <c r="A540" s="43" t="s">
        <v>743</v>
      </c>
      <c r="B540" s="225" t="s">
        <v>901</v>
      </c>
      <c r="C540" s="54" t="s">
        <v>377</v>
      </c>
      <c r="D540" s="226" t="s">
        <v>428</v>
      </c>
      <c r="E540" s="214" t="s">
        <v>434</v>
      </c>
      <c r="F540" s="227" t="s">
        <v>1779</v>
      </c>
      <c r="G540" s="227" t="s">
        <v>1288</v>
      </c>
      <c r="H540" s="215" t="s">
        <v>723</v>
      </c>
      <c r="I540" s="44" t="s">
        <v>1366</v>
      </c>
      <c r="J540" s="215" t="s">
        <v>1990</v>
      </c>
      <c r="K540" s="46"/>
      <c r="L540" s="228"/>
      <c r="M540" s="45" t="s">
        <v>1991</v>
      </c>
      <c r="N540" s="215" t="s">
        <v>903</v>
      </c>
      <c r="O540" s="225">
        <v>1</v>
      </c>
      <c r="P540" s="229">
        <v>515679</v>
      </c>
      <c r="Q540" s="263">
        <v>515679</v>
      </c>
    </row>
    <row r="541" spans="1:17" s="272" customFormat="1" ht="25.5" x14ac:dyDescent="0.2">
      <c r="A541" s="43" t="s">
        <v>743</v>
      </c>
      <c r="B541" s="225" t="s">
        <v>901</v>
      </c>
      <c r="C541" s="54" t="s">
        <v>377</v>
      </c>
      <c r="D541" s="226" t="s">
        <v>428</v>
      </c>
      <c r="E541" s="214" t="s">
        <v>434</v>
      </c>
      <c r="F541" s="227" t="s">
        <v>1779</v>
      </c>
      <c r="G541" s="227" t="s">
        <v>1097</v>
      </c>
      <c r="H541" s="215" t="s">
        <v>723</v>
      </c>
      <c r="I541" s="44" t="s">
        <v>1366</v>
      </c>
      <c r="J541" s="215" t="s">
        <v>1956</v>
      </c>
      <c r="K541" s="46"/>
      <c r="L541" s="228" t="s">
        <v>1369</v>
      </c>
      <c r="M541" s="45" t="s">
        <v>1957</v>
      </c>
      <c r="N541" s="215" t="s">
        <v>903</v>
      </c>
      <c r="O541" s="225">
        <v>1</v>
      </c>
      <c r="P541" s="229">
        <v>6150000</v>
      </c>
      <c r="Q541" s="263">
        <v>6150000</v>
      </c>
    </row>
    <row r="542" spans="1:17" s="272" customFormat="1" ht="25.5" x14ac:dyDescent="0.2">
      <c r="A542" s="43" t="s">
        <v>743</v>
      </c>
      <c r="B542" s="225" t="s">
        <v>901</v>
      </c>
      <c r="C542" s="54" t="s">
        <v>377</v>
      </c>
      <c r="D542" s="226" t="s">
        <v>428</v>
      </c>
      <c r="E542" s="214" t="s">
        <v>434</v>
      </c>
      <c r="F542" s="227" t="s">
        <v>1779</v>
      </c>
      <c r="G542" s="227" t="s">
        <v>1097</v>
      </c>
      <c r="H542" s="215" t="s">
        <v>723</v>
      </c>
      <c r="I542" s="44" t="s">
        <v>1366</v>
      </c>
      <c r="J542" s="215" t="s">
        <v>1958</v>
      </c>
      <c r="K542" s="46"/>
      <c r="L542" s="228"/>
      <c r="M542" s="45" t="s">
        <v>1959</v>
      </c>
      <c r="N542" s="215" t="s">
        <v>903</v>
      </c>
      <c r="O542" s="225">
        <v>1</v>
      </c>
      <c r="P542" s="229">
        <v>100000</v>
      </c>
      <c r="Q542" s="263">
        <v>100000</v>
      </c>
    </row>
    <row r="543" spans="1:17" s="272" customFormat="1" ht="25.5" x14ac:dyDescent="0.2">
      <c r="A543" s="43" t="s">
        <v>743</v>
      </c>
      <c r="B543" s="225" t="s">
        <v>901</v>
      </c>
      <c r="C543" s="54" t="s">
        <v>377</v>
      </c>
      <c r="D543" s="226" t="s">
        <v>428</v>
      </c>
      <c r="E543" s="214" t="s">
        <v>434</v>
      </c>
      <c r="F543" s="227" t="s">
        <v>1779</v>
      </c>
      <c r="G543" s="227" t="s">
        <v>1097</v>
      </c>
      <c r="H543" s="215" t="s">
        <v>723</v>
      </c>
      <c r="I543" s="44" t="s">
        <v>1366</v>
      </c>
      <c r="J543" s="215" t="s">
        <v>1960</v>
      </c>
      <c r="K543" s="46"/>
      <c r="L543" s="228"/>
      <c r="M543" s="45" t="s">
        <v>1961</v>
      </c>
      <c r="N543" s="215" t="s">
        <v>903</v>
      </c>
      <c r="O543" s="225">
        <v>1</v>
      </c>
      <c r="P543" s="229">
        <v>50000</v>
      </c>
      <c r="Q543" s="263">
        <v>50000</v>
      </c>
    </row>
    <row r="544" spans="1:17" s="272" customFormat="1" ht="25.5" x14ac:dyDescent="0.2">
      <c r="A544" s="43" t="s">
        <v>743</v>
      </c>
      <c r="B544" s="225" t="s">
        <v>901</v>
      </c>
      <c r="C544" s="54" t="s">
        <v>377</v>
      </c>
      <c r="D544" s="226" t="s">
        <v>428</v>
      </c>
      <c r="E544" s="214" t="s">
        <v>434</v>
      </c>
      <c r="F544" s="227" t="s">
        <v>1779</v>
      </c>
      <c r="G544" s="227" t="s">
        <v>1097</v>
      </c>
      <c r="H544" s="215" t="s">
        <v>723</v>
      </c>
      <c r="I544" s="44" t="s">
        <v>1366</v>
      </c>
      <c r="J544" s="215" t="s">
        <v>1962</v>
      </c>
      <c r="K544" s="46"/>
      <c r="L544" s="228"/>
      <c r="M544" s="45" t="s">
        <v>1963</v>
      </c>
      <c r="N544" s="215" t="s">
        <v>903</v>
      </c>
      <c r="O544" s="225">
        <v>1</v>
      </c>
      <c r="P544" s="229">
        <v>1800000</v>
      </c>
      <c r="Q544" s="263">
        <v>1800000</v>
      </c>
    </row>
    <row r="545" spans="1:17" s="272" customFormat="1" ht="25.5" x14ac:dyDescent="0.2">
      <c r="A545" s="43" t="s">
        <v>743</v>
      </c>
      <c r="B545" s="225" t="s">
        <v>901</v>
      </c>
      <c r="C545" s="54" t="s">
        <v>377</v>
      </c>
      <c r="D545" s="226" t="s">
        <v>428</v>
      </c>
      <c r="E545" s="214" t="s">
        <v>434</v>
      </c>
      <c r="F545" s="227" t="s">
        <v>1779</v>
      </c>
      <c r="G545" s="227" t="s">
        <v>1097</v>
      </c>
      <c r="H545" s="215" t="s">
        <v>723</v>
      </c>
      <c r="I545" s="44" t="s">
        <v>1366</v>
      </c>
      <c r="J545" s="215" t="s">
        <v>1964</v>
      </c>
      <c r="K545" s="46"/>
      <c r="L545" s="228"/>
      <c r="M545" s="45" t="s">
        <v>1965</v>
      </c>
      <c r="N545" s="215" t="s">
        <v>903</v>
      </c>
      <c r="O545" s="225">
        <v>1</v>
      </c>
      <c r="P545" s="229">
        <v>300000</v>
      </c>
      <c r="Q545" s="263">
        <v>300000</v>
      </c>
    </row>
    <row r="546" spans="1:17" s="272" customFormat="1" ht="25.5" x14ac:dyDescent="0.2">
      <c r="A546" s="43" t="s">
        <v>743</v>
      </c>
      <c r="B546" s="225" t="s">
        <v>901</v>
      </c>
      <c r="C546" s="54" t="s">
        <v>377</v>
      </c>
      <c r="D546" s="226" t="s">
        <v>428</v>
      </c>
      <c r="E546" s="214" t="s">
        <v>434</v>
      </c>
      <c r="F546" s="227" t="s">
        <v>1779</v>
      </c>
      <c r="G546" s="227" t="s">
        <v>1097</v>
      </c>
      <c r="H546" s="215" t="s">
        <v>723</v>
      </c>
      <c r="I546" s="44" t="s">
        <v>1366</v>
      </c>
      <c r="J546" s="215" t="s">
        <v>1966</v>
      </c>
      <c r="K546" s="46"/>
      <c r="L546" s="228"/>
      <c r="M546" s="45" t="s">
        <v>1967</v>
      </c>
      <c r="N546" s="215" t="s">
        <v>903</v>
      </c>
      <c r="O546" s="225">
        <v>1</v>
      </c>
      <c r="P546" s="229">
        <v>50000</v>
      </c>
      <c r="Q546" s="263">
        <v>50000</v>
      </c>
    </row>
    <row r="547" spans="1:17" s="272" customFormat="1" ht="38.25" x14ac:dyDescent="0.2">
      <c r="A547" s="43" t="s">
        <v>743</v>
      </c>
      <c r="B547" s="225" t="s">
        <v>901</v>
      </c>
      <c r="C547" s="54" t="s">
        <v>377</v>
      </c>
      <c r="D547" s="226" t="s">
        <v>428</v>
      </c>
      <c r="E547" s="214" t="s">
        <v>434</v>
      </c>
      <c r="F547" s="227" t="s">
        <v>1779</v>
      </c>
      <c r="G547" s="227" t="s">
        <v>1097</v>
      </c>
      <c r="H547" s="215" t="s">
        <v>723</v>
      </c>
      <c r="I547" s="44" t="s">
        <v>1366</v>
      </c>
      <c r="J547" s="215" t="s">
        <v>1968</v>
      </c>
      <c r="K547" s="46"/>
      <c r="L547" s="228"/>
      <c r="M547" s="45" t="s">
        <v>1969</v>
      </c>
      <c r="N547" s="215" t="s">
        <v>903</v>
      </c>
      <c r="O547" s="225">
        <v>1</v>
      </c>
      <c r="P547" s="229">
        <v>200000</v>
      </c>
      <c r="Q547" s="263">
        <v>200000</v>
      </c>
    </row>
    <row r="548" spans="1:17" s="272" customFormat="1" ht="25.5" x14ac:dyDescent="0.2">
      <c r="A548" s="43" t="s">
        <v>743</v>
      </c>
      <c r="B548" s="225" t="s">
        <v>901</v>
      </c>
      <c r="C548" s="54" t="s">
        <v>377</v>
      </c>
      <c r="D548" s="226" t="s">
        <v>428</v>
      </c>
      <c r="E548" s="214" t="s">
        <v>434</v>
      </c>
      <c r="F548" s="227" t="s">
        <v>1779</v>
      </c>
      <c r="G548" s="227" t="s">
        <v>1097</v>
      </c>
      <c r="H548" s="215" t="s">
        <v>723</v>
      </c>
      <c r="I548" s="44" t="s">
        <v>1366</v>
      </c>
      <c r="J548" s="215" t="s">
        <v>1970</v>
      </c>
      <c r="K548" s="46"/>
      <c r="L548" s="228"/>
      <c r="M548" s="45" t="s">
        <v>1971</v>
      </c>
      <c r="N548" s="215" t="s">
        <v>903</v>
      </c>
      <c r="O548" s="225">
        <v>1</v>
      </c>
      <c r="P548" s="229">
        <v>720833.33333333337</v>
      </c>
      <c r="Q548" s="263">
        <v>720833.33333333337</v>
      </c>
    </row>
    <row r="549" spans="1:17" s="272" customFormat="1" ht="25.5" x14ac:dyDescent="0.2">
      <c r="A549" s="43" t="s">
        <v>743</v>
      </c>
      <c r="B549" s="225" t="s">
        <v>901</v>
      </c>
      <c r="C549" s="54" t="s">
        <v>377</v>
      </c>
      <c r="D549" s="226" t="s">
        <v>428</v>
      </c>
      <c r="E549" s="214" t="s">
        <v>434</v>
      </c>
      <c r="F549" s="227" t="s">
        <v>1779</v>
      </c>
      <c r="G549" s="227" t="s">
        <v>1097</v>
      </c>
      <c r="H549" s="215" t="s">
        <v>723</v>
      </c>
      <c r="I549" s="44" t="s">
        <v>1366</v>
      </c>
      <c r="J549" s="215" t="s">
        <v>1972</v>
      </c>
      <c r="K549" s="46"/>
      <c r="L549" s="228"/>
      <c r="M549" s="45" t="s">
        <v>1973</v>
      </c>
      <c r="N549" s="215" t="s">
        <v>903</v>
      </c>
      <c r="O549" s="225">
        <v>1</v>
      </c>
      <c r="P549" s="229">
        <v>250000</v>
      </c>
      <c r="Q549" s="263">
        <v>250000</v>
      </c>
    </row>
    <row r="550" spans="1:17" s="272" customFormat="1" ht="38.25" x14ac:dyDescent="0.2">
      <c r="A550" s="43" t="s">
        <v>743</v>
      </c>
      <c r="B550" s="225" t="s">
        <v>901</v>
      </c>
      <c r="C550" s="54" t="s">
        <v>377</v>
      </c>
      <c r="D550" s="226" t="s">
        <v>428</v>
      </c>
      <c r="E550" s="214" t="s">
        <v>434</v>
      </c>
      <c r="F550" s="227" t="s">
        <v>1779</v>
      </c>
      <c r="G550" s="227" t="s">
        <v>1097</v>
      </c>
      <c r="H550" s="215" t="s">
        <v>723</v>
      </c>
      <c r="I550" s="44" t="s">
        <v>1366</v>
      </c>
      <c r="J550" s="215" t="s">
        <v>1974</v>
      </c>
      <c r="K550" s="46"/>
      <c r="L550" s="228"/>
      <c r="M550" s="45" t="s">
        <v>1975</v>
      </c>
      <c r="N550" s="215" t="s">
        <v>903</v>
      </c>
      <c r="O550" s="225">
        <v>1</v>
      </c>
      <c r="P550" s="229">
        <v>250000</v>
      </c>
      <c r="Q550" s="263">
        <v>250000</v>
      </c>
    </row>
    <row r="551" spans="1:17" s="272" customFormat="1" ht="25.5" x14ac:dyDescent="0.2">
      <c r="A551" s="43" t="s">
        <v>743</v>
      </c>
      <c r="B551" s="225" t="s">
        <v>901</v>
      </c>
      <c r="C551" s="54" t="s">
        <v>377</v>
      </c>
      <c r="D551" s="226" t="s">
        <v>428</v>
      </c>
      <c r="E551" s="214" t="s">
        <v>434</v>
      </c>
      <c r="F551" s="227" t="s">
        <v>1779</v>
      </c>
      <c r="G551" s="227" t="s">
        <v>1097</v>
      </c>
      <c r="H551" s="215" t="s">
        <v>723</v>
      </c>
      <c r="I551" s="44" t="s">
        <v>1366</v>
      </c>
      <c r="J551" s="215" t="s">
        <v>1976</v>
      </c>
      <c r="K551" s="46"/>
      <c r="L551" s="228"/>
      <c r="M551" s="45" t="s">
        <v>1977</v>
      </c>
      <c r="N551" s="215" t="s">
        <v>903</v>
      </c>
      <c r="O551" s="225">
        <v>1</v>
      </c>
      <c r="P551" s="229">
        <v>100000</v>
      </c>
      <c r="Q551" s="263">
        <v>100000</v>
      </c>
    </row>
    <row r="552" spans="1:17" s="272" customFormat="1" ht="38.25" x14ac:dyDescent="0.2">
      <c r="A552" s="43" t="s">
        <v>743</v>
      </c>
      <c r="B552" s="225" t="s">
        <v>901</v>
      </c>
      <c r="C552" s="54" t="s">
        <v>377</v>
      </c>
      <c r="D552" s="226" t="s">
        <v>428</v>
      </c>
      <c r="E552" s="214" t="s">
        <v>434</v>
      </c>
      <c r="F552" s="227" t="s">
        <v>1779</v>
      </c>
      <c r="G552" s="227" t="s">
        <v>1097</v>
      </c>
      <c r="H552" s="215" t="s">
        <v>723</v>
      </c>
      <c r="I552" s="44" t="s">
        <v>1366</v>
      </c>
      <c r="J552" s="215" t="s">
        <v>1978</v>
      </c>
      <c r="K552" s="46"/>
      <c r="L552" s="228"/>
      <c r="M552" s="45" t="s">
        <v>1979</v>
      </c>
      <c r="N552" s="215" t="s">
        <v>903</v>
      </c>
      <c r="O552" s="225">
        <v>1</v>
      </c>
      <c r="P552" s="229">
        <v>325412.7</v>
      </c>
      <c r="Q552" s="263">
        <v>325412.7</v>
      </c>
    </row>
    <row r="553" spans="1:17" s="272" customFormat="1" ht="38.25" x14ac:dyDescent="0.2">
      <c r="A553" s="43" t="s">
        <v>743</v>
      </c>
      <c r="B553" s="225" t="s">
        <v>901</v>
      </c>
      <c r="C553" s="54" t="s">
        <v>377</v>
      </c>
      <c r="D553" s="226" t="s">
        <v>428</v>
      </c>
      <c r="E553" s="214" t="s">
        <v>434</v>
      </c>
      <c r="F553" s="227" t="s">
        <v>1779</v>
      </c>
      <c r="G553" s="227" t="s">
        <v>1097</v>
      </c>
      <c r="H553" s="215" t="s">
        <v>723</v>
      </c>
      <c r="I553" s="44" t="s">
        <v>1366</v>
      </c>
      <c r="J553" s="215" t="s">
        <v>1980</v>
      </c>
      <c r="K553" s="46"/>
      <c r="L553" s="228"/>
      <c r="M553" s="45" t="s">
        <v>1981</v>
      </c>
      <c r="N553" s="215" t="s">
        <v>903</v>
      </c>
      <c r="O553" s="225">
        <v>1</v>
      </c>
      <c r="P553" s="229">
        <v>285739.27</v>
      </c>
      <c r="Q553" s="270">
        <v>285739.27</v>
      </c>
    </row>
    <row r="554" spans="1:17" s="272" customFormat="1" ht="38.25" x14ac:dyDescent="0.2">
      <c r="A554" s="43" t="s">
        <v>743</v>
      </c>
      <c r="B554" s="225" t="s">
        <v>901</v>
      </c>
      <c r="C554" s="54" t="s">
        <v>377</v>
      </c>
      <c r="D554" s="226" t="s">
        <v>428</v>
      </c>
      <c r="E554" s="214" t="s">
        <v>434</v>
      </c>
      <c r="F554" s="227" t="s">
        <v>1779</v>
      </c>
      <c r="G554" s="227" t="s">
        <v>1097</v>
      </c>
      <c r="H554" s="215" t="s">
        <v>723</v>
      </c>
      <c r="I554" s="44" t="s">
        <v>1366</v>
      </c>
      <c r="J554" s="215" t="s">
        <v>1982</v>
      </c>
      <c r="K554" s="46"/>
      <c r="L554" s="228"/>
      <c r="M554" s="45" t="s">
        <v>1983</v>
      </c>
      <c r="N554" s="215" t="s">
        <v>903</v>
      </c>
      <c r="O554" s="225">
        <v>1</v>
      </c>
      <c r="P554" s="229">
        <v>650000</v>
      </c>
      <c r="Q554" s="263">
        <v>650000</v>
      </c>
    </row>
    <row r="555" spans="1:17" s="272" customFormat="1" ht="25.5" x14ac:dyDescent="0.2">
      <c r="A555" s="43" t="s">
        <v>743</v>
      </c>
      <c r="B555" s="225" t="s">
        <v>901</v>
      </c>
      <c r="C555" s="54" t="s">
        <v>377</v>
      </c>
      <c r="D555" s="226" t="s">
        <v>428</v>
      </c>
      <c r="E555" s="214" t="s">
        <v>434</v>
      </c>
      <c r="F555" s="227" t="s">
        <v>1779</v>
      </c>
      <c r="G555" s="227" t="s">
        <v>1097</v>
      </c>
      <c r="H555" s="215" t="s">
        <v>723</v>
      </c>
      <c r="I555" s="44" t="s">
        <v>1366</v>
      </c>
      <c r="J555" s="215" t="s">
        <v>1984</v>
      </c>
      <c r="K555" s="46"/>
      <c r="L555" s="228"/>
      <c r="M555" s="45" t="s">
        <v>1985</v>
      </c>
      <c r="N555" s="215" t="s">
        <v>903</v>
      </c>
      <c r="O555" s="225">
        <v>1</v>
      </c>
      <c r="P555" s="229">
        <v>609740</v>
      </c>
      <c r="Q555" s="263">
        <v>609740</v>
      </c>
    </row>
    <row r="556" spans="1:17" s="272" customFormat="1" ht="25.5" x14ac:dyDescent="0.2">
      <c r="A556" s="43" t="s">
        <v>743</v>
      </c>
      <c r="B556" s="225" t="s">
        <v>901</v>
      </c>
      <c r="C556" s="54" t="s">
        <v>377</v>
      </c>
      <c r="D556" s="226" t="s">
        <v>428</v>
      </c>
      <c r="E556" s="214" t="s">
        <v>434</v>
      </c>
      <c r="F556" s="227" t="s">
        <v>1779</v>
      </c>
      <c r="G556" s="227" t="s">
        <v>1097</v>
      </c>
      <c r="H556" s="215" t="s">
        <v>723</v>
      </c>
      <c r="I556" s="44" t="s">
        <v>1366</v>
      </c>
      <c r="J556" s="215" t="s">
        <v>1986</v>
      </c>
      <c r="K556" s="46"/>
      <c r="L556" s="228"/>
      <c r="M556" s="45" t="s">
        <v>1987</v>
      </c>
      <c r="N556" s="215" t="s">
        <v>903</v>
      </c>
      <c r="O556" s="225">
        <v>1</v>
      </c>
      <c r="P556" s="229">
        <v>610600</v>
      </c>
      <c r="Q556" s="263">
        <v>610600</v>
      </c>
    </row>
    <row r="557" spans="1:17" s="272" customFormat="1" ht="38.25" x14ac:dyDescent="0.2">
      <c r="A557" s="43" t="s">
        <v>743</v>
      </c>
      <c r="B557" s="225" t="s">
        <v>901</v>
      </c>
      <c r="C557" s="54" t="s">
        <v>377</v>
      </c>
      <c r="D557" s="226" t="s">
        <v>428</v>
      </c>
      <c r="E557" s="214" t="s">
        <v>434</v>
      </c>
      <c r="F557" s="227" t="s">
        <v>1779</v>
      </c>
      <c r="G557" s="227" t="s">
        <v>1097</v>
      </c>
      <c r="H557" s="215" t="s">
        <v>723</v>
      </c>
      <c r="I557" s="44" t="s">
        <v>1366</v>
      </c>
      <c r="J557" s="215" t="s">
        <v>1988</v>
      </c>
      <c r="K557" s="46"/>
      <c r="L557" s="228"/>
      <c r="M557" s="45" t="s">
        <v>1989</v>
      </c>
      <c r="N557" s="215" t="s">
        <v>903</v>
      </c>
      <c r="O557" s="225">
        <v>1</v>
      </c>
      <c r="P557" s="229">
        <v>103200</v>
      </c>
      <c r="Q557" s="263">
        <v>103200</v>
      </c>
    </row>
    <row r="558" spans="1:17" s="272" customFormat="1" ht="38.25" x14ac:dyDescent="0.2">
      <c r="A558" s="43" t="s">
        <v>743</v>
      </c>
      <c r="B558" s="225" t="s">
        <v>901</v>
      </c>
      <c r="C558" s="54" t="s">
        <v>377</v>
      </c>
      <c r="D558" s="226" t="s">
        <v>428</v>
      </c>
      <c r="E558" s="214" t="s">
        <v>434</v>
      </c>
      <c r="F558" s="227" t="s">
        <v>1779</v>
      </c>
      <c r="G558" s="227" t="s">
        <v>1097</v>
      </c>
      <c r="H558" s="215" t="s">
        <v>723</v>
      </c>
      <c r="I558" s="44" t="s">
        <v>1366</v>
      </c>
      <c r="J558" s="215" t="s">
        <v>1990</v>
      </c>
      <c r="K558" s="46"/>
      <c r="L558" s="228"/>
      <c r="M558" s="45" t="s">
        <v>1991</v>
      </c>
      <c r="N558" s="215" t="s">
        <v>903</v>
      </c>
      <c r="O558" s="225">
        <v>1</v>
      </c>
      <c r="P558" s="229">
        <v>80000</v>
      </c>
      <c r="Q558" s="263">
        <v>80000</v>
      </c>
    </row>
    <row r="559" spans="1:17" s="272" customFormat="1" ht="25.5" x14ac:dyDescent="0.2">
      <c r="A559" s="43" t="s">
        <v>743</v>
      </c>
      <c r="B559" s="225" t="s">
        <v>901</v>
      </c>
      <c r="C559" s="54" t="s">
        <v>377</v>
      </c>
      <c r="D559" s="226" t="s">
        <v>428</v>
      </c>
      <c r="E559" s="214" t="s">
        <v>434</v>
      </c>
      <c r="F559" s="227" t="s">
        <v>1779</v>
      </c>
      <c r="G559" s="227" t="s">
        <v>991</v>
      </c>
      <c r="H559" s="215" t="s">
        <v>723</v>
      </c>
      <c r="I559" s="44" t="s">
        <v>1366</v>
      </c>
      <c r="J559" s="215" t="s">
        <v>1956</v>
      </c>
      <c r="K559" s="46"/>
      <c r="L559" s="228" t="s">
        <v>1369</v>
      </c>
      <c r="M559" s="45" t="s">
        <v>1957</v>
      </c>
      <c r="N559" s="215" t="s">
        <v>903</v>
      </c>
      <c r="O559" s="225">
        <v>1</v>
      </c>
      <c r="P559" s="229">
        <v>7452612</v>
      </c>
      <c r="Q559" s="263">
        <v>7452612</v>
      </c>
    </row>
    <row r="560" spans="1:17" s="272" customFormat="1" ht="25.5" x14ac:dyDescent="0.2">
      <c r="A560" s="43" t="s">
        <v>743</v>
      </c>
      <c r="B560" s="225" t="s">
        <v>901</v>
      </c>
      <c r="C560" s="54" t="s">
        <v>377</v>
      </c>
      <c r="D560" s="226" t="s">
        <v>428</v>
      </c>
      <c r="E560" s="214" t="s">
        <v>434</v>
      </c>
      <c r="F560" s="227" t="s">
        <v>1779</v>
      </c>
      <c r="G560" s="227" t="s">
        <v>991</v>
      </c>
      <c r="H560" s="215" t="s">
        <v>723</v>
      </c>
      <c r="I560" s="44" t="s">
        <v>1366</v>
      </c>
      <c r="J560" s="215" t="s">
        <v>1958</v>
      </c>
      <c r="K560" s="46"/>
      <c r="L560" s="228"/>
      <c r="M560" s="45" t="s">
        <v>1959</v>
      </c>
      <c r="N560" s="215" t="s">
        <v>903</v>
      </c>
      <c r="O560" s="225">
        <v>1</v>
      </c>
      <c r="P560" s="229">
        <v>100000</v>
      </c>
      <c r="Q560" s="263">
        <v>100000</v>
      </c>
    </row>
    <row r="561" spans="1:17" s="272" customFormat="1" ht="25.5" x14ac:dyDescent="0.2">
      <c r="A561" s="43" t="s">
        <v>743</v>
      </c>
      <c r="B561" s="225" t="s">
        <v>901</v>
      </c>
      <c r="C561" s="54" t="s">
        <v>377</v>
      </c>
      <c r="D561" s="226" t="s">
        <v>428</v>
      </c>
      <c r="E561" s="214" t="s">
        <v>434</v>
      </c>
      <c r="F561" s="227" t="s">
        <v>1779</v>
      </c>
      <c r="G561" s="227" t="s">
        <v>991</v>
      </c>
      <c r="H561" s="215" t="s">
        <v>723</v>
      </c>
      <c r="I561" s="44" t="s">
        <v>1366</v>
      </c>
      <c r="J561" s="215" t="s">
        <v>1960</v>
      </c>
      <c r="K561" s="46"/>
      <c r="L561" s="228"/>
      <c r="M561" s="45" t="s">
        <v>1961</v>
      </c>
      <c r="N561" s="215" t="s">
        <v>903</v>
      </c>
      <c r="O561" s="225">
        <v>1</v>
      </c>
      <c r="P561" s="229">
        <v>100000</v>
      </c>
      <c r="Q561" s="263">
        <v>100000</v>
      </c>
    </row>
    <row r="562" spans="1:17" s="272" customFormat="1" ht="25.5" x14ac:dyDescent="0.2">
      <c r="A562" s="43" t="s">
        <v>743</v>
      </c>
      <c r="B562" s="225" t="s">
        <v>901</v>
      </c>
      <c r="C562" s="54" t="s">
        <v>377</v>
      </c>
      <c r="D562" s="226" t="s">
        <v>428</v>
      </c>
      <c r="E562" s="214" t="s">
        <v>434</v>
      </c>
      <c r="F562" s="227" t="s">
        <v>1779</v>
      </c>
      <c r="G562" s="227" t="s">
        <v>991</v>
      </c>
      <c r="H562" s="215" t="s">
        <v>723</v>
      </c>
      <c r="I562" s="44" t="s">
        <v>1366</v>
      </c>
      <c r="J562" s="215" t="s">
        <v>1962</v>
      </c>
      <c r="K562" s="46"/>
      <c r="L562" s="228"/>
      <c r="M562" s="45" t="s">
        <v>1963</v>
      </c>
      <c r="N562" s="215" t="s">
        <v>903</v>
      </c>
      <c r="O562" s="225">
        <v>1</v>
      </c>
      <c r="P562" s="229">
        <v>3000000</v>
      </c>
      <c r="Q562" s="263">
        <v>3000000</v>
      </c>
    </row>
    <row r="563" spans="1:17" s="272" customFormat="1" ht="25.5" x14ac:dyDescent="0.2">
      <c r="A563" s="43" t="s">
        <v>743</v>
      </c>
      <c r="B563" s="225" t="s">
        <v>901</v>
      </c>
      <c r="C563" s="54" t="s">
        <v>377</v>
      </c>
      <c r="D563" s="226" t="s">
        <v>428</v>
      </c>
      <c r="E563" s="214" t="s">
        <v>434</v>
      </c>
      <c r="F563" s="227" t="s">
        <v>1779</v>
      </c>
      <c r="G563" s="227" t="s">
        <v>991</v>
      </c>
      <c r="H563" s="215" t="s">
        <v>723</v>
      </c>
      <c r="I563" s="44" t="s">
        <v>1366</v>
      </c>
      <c r="J563" s="215" t="s">
        <v>1964</v>
      </c>
      <c r="K563" s="46"/>
      <c r="L563" s="228"/>
      <c r="M563" s="45" t="s">
        <v>1965</v>
      </c>
      <c r="N563" s="215" t="s">
        <v>903</v>
      </c>
      <c r="O563" s="225">
        <v>1</v>
      </c>
      <c r="P563" s="229">
        <v>200000</v>
      </c>
      <c r="Q563" s="263">
        <v>200000</v>
      </c>
    </row>
    <row r="564" spans="1:17" s="272" customFormat="1" ht="25.5" x14ac:dyDescent="0.2">
      <c r="A564" s="43" t="s">
        <v>743</v>
      </c>
      <c r="B564" s="225" t="s">
        <v>901</v>
      </c>
      <c r="C564" s="54" t="s">
        <v>377</v>
      </c>
      <c r="D564" s="226" t="s">
        <v>428</v>
      </c>
      <c r="E564" s="214" t="s">
        <v>434</v>
      </c>
      <c r="F564" s="227" t="s">
        <v>1779</v>
      </c>
      <c r="G564" s="227" t="s">
        <v>991</v>
      </c>
      <c r="H564" s="215" t="s">
        <v>723</v>
      </c>
      <c r="I564" s="44" t="s">
        <v>1366</v>
      </c>
      <c r="J564" s="215" t="s">
        <v>1966</v>
      </c>
      <c r="K564" s="46"/>
      <c r="L564" s="228"/>
      <c r="M564" s="45" t="s">
        <v>1967</v>
      </c>
      <c r="N564" s="215" t="s">
        <v>903</v>
      </c>
      <c r="O564" s="225">
        <v>1</v>
      </c>
      <c r="P564" s="229">
        <v>50000</v>
      </c>
      <c r="Q564" s="263">
        <v>50000</v>
      </c>
    </row>
    <row r="565" spans="1:17" s="272" customFormat="1" ht="38.25" x14ac:dyDescent="0.2">
      <c r="A565" s="43" t="s">
        <v>743</v>
      </c>
      <c r="B565" s="225" t="s">
        <v>901</v>
      </c>
      <c r="C565" s="54" t="s">
        <v>377</v>
      </c>
      <c r="D565" s="226" t="s">
        <v>428</v>
      </c>
      <c r="E565" s="214" t="s">
        <v>434</v>
      </c>
      <c r="F565" s="227" t="s">
        <v>1779</v>
      </c>
      <c r="G565" s="227" t="s">
        <v>991</v>
      </c>
      <c r="H565" s="215" t="s">
        <v>723</v>
      </c>
      <c r="I565" s="44" t="s">
        <v>1366</v>
      </c>
      <c r="J565" s="215" t="s">
        <v>1968</v>
      </c>
      <c r="K565" s="46"/>
      <c r="L565" s="228"/>
      <c r="M565" s="45" t="s">
        <v>1969</v>
      </c>
      <c r="N565" s="215" t="s">
        <v>903</v>
      </c>
      <c r="O565" s="225">
        <v>1</v>
      </c>
      <c r="P565" s="229">
        <v>100000</v>
      </c>
      <c r="Q565" s="263">
        <v>100000</v>
      </c>
    </row>
    <row r="566" spans="1:17" s="272" customFormat="1" ht="25.5" x14ac:dyDescent="0.2">
      <c r="A566" s="43" t="s">
        <v>743</v>
      </c>
      <c r="B566" s="225" t="s">
        <v>901</v>
      </c>
      <c r="C566" s="54" t="s">
        <v>377</v>
      </c>
      <c r="D566" s="226" t="s">
        <v>428</v>
      </c>
      <c r="E566" s="214" t="s">
        <v>434</v>
      </c>
      <c r="F566" s="227" t="s">
        <v>1779</v>
      </c>
      <c r="G566" s="227" t="s">
        <v>991</v>
      </c>
      <c r="H566" s="215" t="s">
        <v>723</v>
      </c>
      <c r="I566" s="44" t="s">
        <v>1366</v>
      </c>
      <c r="J566" s="215" t="s">
        <v>1970</v>
      </c>
      <c r="K566" s="46"/>
      <c r="L566" s="228"/>
      <c r="M566" s="45" t="s">
        <v>1971</v>
      </c>
      <c r="N566" s="215" t="s">
        <v>903</v>
      </c>
      <c r="O566" s="225">
        <v>1</v>
      </c>
      <c r="P566" s="229">
        <v>916884.33333333337</v>
      </c>
      <c r="Q566" s="263">
        <v>916884.33333333337</v>
      </c>
    </row>
    <row r="567" spans="1:17" s="272" customFormat="1" ht="25.5" x14ac:dyDescent="0.2">
      <c r="A567" s="43" t="s">
        <v>743</v>
      </c>
      <c r="B567" s="225" t="s">
        <v>901</v>
      </c>
      <c r="C567" s="54" t="s">
        <v>377</v>
      </c>
      <c r="D567" s="226" t="s">
        <v>428</v>
      </c>
      <c r="E567" s="214" t="s">
        <v>434</v>
      </c>
      <c r="F567" s="227" t="s">
        <v>1779</v>
      </c>
      <c r="G567" s="227" t="s">
        <v>991</v>
      </c>
      <c r="H567" s="215" t="s">
        <v>723</v>
      </c>
      <c r="I567" s="44" t="s">
        <v>1366</v>
      </c>
      <c r="J567" s="215" t="s">
        <v>1972</v>
      </c>
      <c r="K567" s="46"/>
      <c r="L567" s="228"/>
      <c r="M567" s="45" t="s">
        <v>1973</v>
      </c>
      <c r="N567" s="215" t="s">
        <v>903</v>
      </c>
      <c r="O567" s="225">
        <v>1</v>
      </c>
      <c r="P567" s="229">
        <v>250000</v>
      </c>
      <c r="Q567" s="263">
        <v>250000</v>
      </c>
    </row>
    <row r="568" spans="1:17" s="272" customFormat="1" ht="38.25" x14ac:dyDescent="0.2">
      <c r="A568" s="43" t="s">
        <v>743</v>
      </c>
      <c r="B568" s="225" t="s">
        <v>901</v>
      </c>
      <c r="C568" s="54" t="s">
        <v>377</v>
      </c>
      <c r="D568" s="226" t="s">
        <v>428</v>
      </c>
      <c r="E568" s="214" t="s">
        <v>434</v>
      </c>
      <c r="F568" s="227" t="s">
        <v>1779</v>
      </c>
      <c r="G568" s="227" t="s">
        <v>991</v>
      </c>
      <c r="H568" s="215" t="s">
        <v>723</v>
      </c>
      <c r="I568" s="44" t="s">
        <v>1366</v>
      </c>
      <c r="J568" s="215" t="s">
        <v>1974</v>
      </c>
      <c r="K568" s="46"/>
      <c r="L568" s="228"/>
      <c r="M568" s="45" t="s">
        <v>1975</v>
      </c>
      <c r="N568" s="215" t="s">
        <v>903</v>
      </c>
      <c r="O568" s="225">
        <v>1</v>
      </c>
      <c r="P568" s="229">
        <v>250000</v>
      </c>
      <c r="Q568" s="263">
        <v>250000</v>
      </c>
    </row>
    <row r="569" spans="1:17" s="272" customFormat="1" ht="25.5" x14ac:dyDescent="0.2">
      <c r="A569" s="43" t="s">
        <v>743</v>
      </c>
      <c r="B569" s="225" t="s">
        <v>901</v>
      </c>
      <c r="C569" s="54" t="s">
        <v>377</v>
      </c>
      <c r="D569" s="226" t="s">
        <v>428</v>
      </c>
      <c r="E569" s="214" t="s">
        <v>434</v>
      </c>
      <c r="F569" s="227" t="s">
        <v>1779</v>
      </c>
      <c r="G569" s="227" t="s">
        <v>991</v>
      </c>
      <c r="H569" s="215" t="s">
        <v>723</v>
      </c>
      <c r="I569" s="44" t="s">
        <v>1366</v>
      </c>
      <c r="J569" s="215" t="s">
        <v>1976</v>
      </c>
      <c r="K569" s="46"/>
      <c r="L569" s="228"/>
      <c r="M569" s="45" t="s">
        <v>1977</v>
      </c>
      <c r="N569" s="215" t="s">
        <v>903</v>
      </c>
      <c r="O569" s="225">
        <v>1</v>
      </c>
      <c r="P569" s="229">
        <v>50000</v>
      </c>
      <c r="Q569" s="263">
        <v>50000</v>
      </c>
    </row>
    <row r="570" spans="1:17" s="272" customFormat="1" ht="38.25" x14ac:dyDescent="0.2">
      <c r="A570" s="43" t="s">
        <v>743</v>
      </c>
      <c r="B570" s="225" t="s">
        <v>901</v>
      </c>
      <c r="C570" s="54" t="s">
        <v>377</v>
      </c>
      <c r="D570" s="226" t="s">
        <v>428</v>
      </c>
      <c r="E570" s="214" t="s">
        <v>434</v>
      </c>
      <c r="F570" s="227" t="s">
        <v>1779</v>
      </c>
      <c r="G570" s="227" t="s">
        <v>991</v>
      </c>
      <c r="H570" s="215" t="s">
        <v>723</v>
      </c>
      <c r="I570" s="44" t="s">
        <v>1366</v>
      </c>
      <c r="J570" s="215" t="s">
        <v>1978</v>
      </c>
      <c r="K570" s="46"/>
      <c r="L570" s="228"/>
      <c r="M570" s="45" t="s">
        <v>1979</v>
      </c>
      <c r="N570" s="215" t="s">
        <v>903</v>
      </c>
      <c r="O570" s="225">
        <v>1</v>
      </c>
      <c r="P570" s="229">
        <v>550000</v>
      </c>
      <c r="Q570" s="263">
        <v>550000</v>
      </c>
    </row>
    <row r="571" spans="1:17" s="272" customFormat="1" ht="38.25" x14ac:dyDescent="0.2">
      <c r="A571" s="43" t="s">
        <v>743</v>
      </c>
      <c r="B571" s="225" t="s">
        <v>901</v>
      </c>
      <c r="C571" s="54" t="s">
        <v>377</v>
      </c>
      <c r="D571" s="226" t="s">
        <v>428</v>
      </c>
      <c r="E571" s="214" t="s">
        <v>434</v>
      </c>
      <c r="F571" s="227" t="s">
        <v>1779</v>
      </c>
      <c r="G571" s="227" t="s">
        <v>991</v>
      </c>
      <c r="H571" s="215" t="s">
        <v>723</v>
      </c>
      <c r="I571" s="44" t="s">
        <v>1366</v>
      </c>
      <c r="J571" s="215" t="s">
        <v>1980</v>
      </c>
      <c r="K571" s="46"/>
      <c r="L571" s="228"/>
      <c r="M571" s="45" t="s">
        <v>1981</v>
      </c>
      <c r="N571" s="215" t="s">
        <v>903</v>
      </c>
      <c r="O571" s="225">
        <v>1</v>
      </c>
      <c r="P571" s="229">
        <v>385739.27</v>
      </c>
      <c r="Q571" s="270">
        <v>385739.27</v>
      </c>
    </row>
    <row r="572" spans="1:17" s="272" customFormat="1" ht="38.25" x14ac:dyDescent="0.2">
      <c r="A572" s="43" t="s">
        <v>743</v>
      </c>
      <c r="B572" s="225" t="s">
        <v>901</v>
      </c>
      <c r="C572" s="54" t="s">
        <v>377</v>
      </c>
      <c r="D572" s="226" t="s">
        <v>428</v>
      </c>
      <c r="E572" s="214" t="s">
        <v>434</v>
      </c>
      <c r="F572" s="227" t="s">
        <v>1779</v>
      </c>
      <c r="G572" s="227" t="s">
        <v>991</v>
      </c>
      <c r="H572" s="215" t="s">
        <v>723</v>
      </c>
      <c r="I572" s="44" t="s">
        <v>1366</v>
      </c>
      <c r="J572" s="215" t="s">
        <v>1982</v>
      </c>
      <c r="K572" s="46"/>
      <c r="L572" s="228"/>
      <c r="M572" s="45" t="s">
        <v>1983</v>
      </c>
      <c r="N572" s="215" t="s">
        <v>903</v>
      </c>
      <c r="O572" s="225">
        <v>1</v>
      </c>
      <c r="P572" s="229">
        <v>700000</v>
      </c>
      <c r="Q572" s="263">
        <v>700000</v>
      </c>
    </row>
    <row r="573" spans="1:17" s="272" customFormat="1" ht="25.5" x14ac:dyDescent="0.2">
      <c r="A573" s="43" t="s">
        <v>743</v>
      </c>
      <c r="B573" s="225" t="s">
        <v>901</v>
      </c>
      <c r="C573" s="54" t="s">
        <v>377</v>
      </c>
      <c r="D573" s="226" t="s">
        <v>428</v>
      </c>
      <c r="E573" s="214" t="s">
        <v>434</v>
      </c>
      <c r="F573" s="227" t="s">
        <v>1779</v>
      </c>
      <c r="G573" s="227" t="s">
        <v>991</v>
      </c>
      <c r="H573" s="215" t="s">
        <v>723</v>
      </c>
      <c r="I573" s="44" t="s">
        <v>1366</v>
      </c>
      <c r="J573" s="215" t="s">
        <v>1984</v>
      </c>
      <c r="K573" s="46"/>
      <c r="L573" s="228"/>
      <c r="M573" s="45" t="s">
        <v>1985</v>
      </c>
      <c r="N573" s="215" t="s">
        <v>903</v>
      </c>
      <c r="O573" s="225">
        <v>1</v>
      </c>
      <c r="P573" s="229">
        <v>776540.1908000001</v>
      </c>
      <c r="Q573" s="263">
        <v>776540.1908000001</v>
      </c>
    </row>
    <row r="574" spans="1:17" s="272" customFormat="1" ht="25.5" x14ac:dyDescent="0.2">
      <c r="A574" s="43" t="s">
        <v>743</v>
      </c>
      <c r="B574" s="225" t="s">
        <v>901</v>
      </c>
      <c r="C574" s="54" t="s">
        <v>377</v>
      </c>
      <c r="D574" s="226" t="s">
        <v>428</v>
      </c>
      <c r="E574" s="214" t="s">
        <v>434</v>
      </c>
      <c r="F574" s="227" t="s">
        <v>1779</v>
      </c>
      <c r="G574" s="227" t="s">
        <v>991</v>
      </c>
      <c r="H574" s="215" t="s">
        <v>723</v>
      </c>
      <c r="I574" s="44" t="s">
        <v>1366</v>
      </c>
      <c r="J574" s="215" t="s">
        <v>1986</v>
      </c>
      <c r="K574" s="46"/>
      <c r="L574" s="228"/>
      <c r="M574" s="45" t="s">
        <v>1987</v>
      </c>
      <c r="N574" s="215" t="s">
        <v>903</v>
      </c>
      <c r="O574" s="225">
        <v>1</v>
      </c>
      <c r="P574" s="229">
        <v>777635.45199999993</v>
      </c>
      <c r="Q574" s="263">
        <v>777635.45199999993</v>
      </c>
    </row>
    <row r="575" spans="1:17" s="272" customFormat="1" ht="38.25" x14ac:dyDescent="0.2">
      <c r="A575" s="43" t="s">
        <v>743</v>
      </c>
      <c r="B575" s="225" t="s">
        <v>901</v>
      </c>
      <c r="C575" s="54" t="s">
        <v>377</v>
      </c>
      <c r="D575" s="226" t="s">
        <v>428</v>
      </c>
      <c r="E575" s="214" t="s">
        <v>434</v>
      </c>
      <c r="F575" s="227" t="s">
        <v>1779</v>
      </c>
      <c r="G575" s="227" t="s">
        <v>991</v>
      </c>
      <c r="H575" s="215" t="s">
        <v>723</v>
      </c>
      <c r="I575" s="44" t="s">
        <v>1366</v>
      </c>
      <c r="J575" s="215" t="s">
        <v>1988</v>
      </c>
      <c r="K575" s="46"/>
      <c r="L575" s="228"/>
      <c r="M575" s="45" t="s">
        <v>1989</v>
      </c>
      <c r="N575" s="215" t="s">
        <v>903</v>
      </c>
      <c r="O575" s="225">
        <v>1</v>
      </c>
      <c r="P575" s="229">
        <v>131431.34400000001</v>
      </c>
      <c r="Q575" s="263">
        <v>131431.34400000001</v>
      </c>
    </row>
    <row r="576" spans="1:17" s="272" customFormat="1" ht="38.25" x14ac:dyDescent="0.2">
      <c r="A576" s="43" t="s">
        <v>743</v>
      </c>
      <c r="B576" s="225" t="s">
        <v>901</v>
      </c>
      <c r="C576" s="54" t="s">
        <v>377</v>
      </c>
      <c r="D576" s="226" t="s">
        <v>428</v>
      </c>
      <c r="E576" s="214" t="s">
        <v>434</v>
      </c>
      <c r="F576" s="227" t="s">
        <v>1779</v>
      </c>
      <c r="G576" s="227" t="s">
        <v>991</v>
      </c>
      <c r="H576" s="215" t="s">
        <v>723</v>
      </c>
      <c r="I576" s="44" t="s">
        <v>1366</v>
      </c>
      <c r="J576" s="215" t="s">
        <v>1990</v>
      </c>
      <c r="K576" s="46"/>
      <c r="L576" s="228"/>
      <c r="M576" s="45" t="s">
        <v>1991</v>
      </c>
      <c r="N576" s="215" t="s">
        <v>903</v>
      </c>
      <c r="O576" s="225">
        <v>1</v>
      </c>
      <c r="P576" s="229">
        <v>105526.12</v>
      </c>
      <c r="Q576" s="263">
        <v>105526.12</v>
      </c>
    </row>
    <row r="577" spans="1:17" s="272" customFormat="1" ht="38.25" x14ac:dyDescent="0.2">
      <c r="A577" s="43" t="s">
        <v>743</v>
      </c>
      <c r="B577" s="225" t="s">
        <v>901</v>
      </c>
      <c r="C577" s="54" t="s">
        <v>377</v>
      </c>
      <c r="D577" s="226" t="s">
        <v>428</v>
      </c>
      <c r="E577" s="214" t="s">
        <v>434</v>
      </c>
      <c r="F577" s="227" t="s">
        <v>1779</v>
      </c>
      <c r="G577" s="227" t="s">
        <v>1083</v>
      </c>
      <c r="H577" s="215" t="s">
        <v>723</v>
      </c>
      <c r="I577" s="44" t="s">
        <v>1366</v>
      </c>
      <c r="J577" s="215" t="s">
        <v>1956</v>
      </c>
      <c r="K577" s="46"/>
      <c r="L577" s="228" t="s">
        <v>1369</v>
      </c>
      <c r="M577" s="45" t="s">
        <v>1957</v>
      </c>
      <c r="N577" s="215" t="s">
        <v>903</v>
      </c>
      <c r="O577" s="225">
        <v>1</v>
      </c>
      <c r="P577" s="229">
        <v>1900000</v>
      </c>
      <c r="Q577" s="263">
        <v>1900000</v>
      </c>
    </row>
    <row r="578" spans="1:17" s="272" customFormat="1" ht="38.25" x14ac:dyDescent="0.2">
      <c r="A578" s="43" t="s">
        <v>743</v>
      </c>
      <c r="B578" s="225" t="s">
        <v>901</v>
      </c>
      <c r="C578" s="54" t="s">
        <v>377</v>
      </c>
      <c r="D578" s="226" t="s">
        <v>428</v>
      </c>
      <c r="E578" s="214" t="s">
        <v>434</v>
      </c>
      <c r="F578" s="227" t="s">
        <v>1779</v>
      </c>
      <c r="G578" s="227" t="s">
        <v>1083</v>
      </c>
      <c r="H578" s="215" t="s">
        <v>723</v>
      </c>
      <c r="I578" s="44" t="s">
        <v>1366</v>
      </c>
      <c r="J578" s="215" t="s">
        <v>1958</v>
      </c>
      <c r="K578" s="46"/>
      <c r="L578" s="228"/>
      <c r="M578" s="45" t="s">
        <v>1959</v>
      </c>
      <c r="N578" s="215" t="s">
        <v>903</v>
      </c>
      <c r="O578" s="225">
        <v>1</v>
      </c>
      <c r="P578" s="229">
        <v>100000</v>
      </c>
      <c r="Q578" s="263">
        <v>100000</v>
      </c>
    </row>
    <row r="579" spans="1:17" s="272" customFormat="1" ht="38.25" x14ac:dyDescent="0.2">
      <c r="A579" s="43" t="s">
        <v>743</v>
      </c>
      <c r="B579" s="225" t="s">
        <v>901</v>
      </c>
      <c r="C579" s="54" t="s">
        <v>377</v>
      </c>
      <c r="D579" s="226" t="s">
        <v>428</v>
      </c>
      <c r="E579" s="214" t="s">
        <v>434</v>
      </c>
      <c r="F579" s="227" t="s">
        <v>1779</v>
      </c>
      <c r="G579" s="227" t="s">
        <v>1083</v>
      </c>
      <c r="H579" s="215" t="s">
        <v>723</v>
      </c>
      <c r="I579" s="44" t="s">
        <v>1366</v>
      </c>
      <c r="J579" s="215" t="s">
        <v>1960</v>
      </c>
      <c r="K579" s="46"/>
      <c r="L579" s="228"/>
      <c r="M579" s="45" t="s">
        <v>1961</v>
      </c>
      <c r="N579" s="215" t="s">
        <v>903</v>
      </c>
      <c r="O579" s="225">
        <v>1</v>
      </c>
      <c r="P579" s="229">
        <v>225000</v>
      </c>
      <c r="Q579" s="263">
        <v>225000</v>
      </c>
    </row>
    <row r="580" spans="1:17" s="272" customFormat="1" ht="38.25" x14ac:dyDescent="0.2">
      <c r="A580" s="43" t="s">
        <v>743</v>
      </c>
      <c r="B580" s="225" t="s">
        <v>901</v>
      </c>
      <c r="C580" s="54" t="s">
        <v>377</v>
      </c>
      <c r="D580" s="226" t="s">
        <v>428</v>
      </c>
      <c r="E580" s="214" t="s">
        <v>434</v>
      </c>
      <c r="F580" s="227" t="s">
        <v>1779</v>
      </c>
      <c r="G580" s="227" t="s">
        <v>1083</v>
      </c>
      <c r="H580" s="215" t="s">
        <v>723</v>
      </c>
      <c r="I580" s="44" t="s">
        <v>1366</v>
      </c>
      <c r="J580" s="215" t="s">
        <v>1962</v>
      </c>
      <c r="K580" s="46"/>
      <c r="L580" s="228"/>
      <c r="M580" s="45" t="s">
        <v>1963</v>
      </c>
      <c r="N580" s="215" t="s">
        <v>903</v>
      </c>
      <c r="O580" s="225">
        <v>1</v>
      </c>
      <c r="P580" s="229">
        <v>2500000</v>
      </c>
      <c r="Q580" s="263">
        <v>2500000</v>
      </c>
    </row>
    <row r="581" spans="1:17" s="272" customFormat="1" ht="38.25" x14ac:dyDescent="0.2">
      <c r="A581" s="43" t="s">
        <v>743</v>
      </c>
      <c r="B581" s="225" t="s">
        <v>901</v>
      </c>
      <c r="C581" s="54" t="s">
        <v>377</v>
      </c>
      <c r="D581" s="226" t="s">
        <v>428</v>
      </c>
      <c r="E581" s="214" t="s">
        <v>434</v>
      </c>
      <c r="F581" s="227" t="s">
        <v>1779</v>
      </c>
      <c r="G581" s="227" t="s">
        <v>1083</v>
      </c>
      <c r="H581" s="215" t="s">
        <v>723</v>
      </c>
      <c r="I581" s="44" t="s">
        <v>1366</v>
      </c>
      <c r="J581" s="215" t="s">
        <v>1964</v>
      </c>
      <c r="K581" s="46"/>
      <c r="L581" s="228"/>
      <c r="M581" s="45" t="s">
        <v>1965</v>
      </c>
      <c r="N581" s="215" t="s">
        <v>903</v>
      </c>
      <c r="O581" s="225">
        <v>1</v>
      </c>
      <c r="P581" s="229">
        <v>200000</v>
      </c>
      <c r="Q581" s="263">
        <v>200000</v>
      </c>
    </row>
    <row r="582" spans="1:17" s="272" customFormat="1" ht="38.25" x14ac:dyDescent="0.2">
      <c r="A582" s="43" t="s">
        <v>743</v>
      </c>
      <c r="B582" s="225" t="s">
        <v>901</v>
      </c>
      <c r="C582" s="54" t="s">
        <v>377</v>
      </c>
      <c r="D582" s="226" t="s">
        <v>428</v>
      </c>
      <c r="E582" s="214" t="s">
        <v>434</v>
      </c>
      <c r="F582" s="227" t="s">
        <v>1779</v>
      </c>
      <c r="G582" s="227" t="s">
        <v>1083</v>
      </c>
      <c r="H582" s="215" t="s">
        <v>723</v>
      </c>
      <c r="I582" s="44" t="s">
        <v>1366</v>
      </c>
      <c r="J582" s="215" t="s">
        <v>1966</v>
      </c>
      <c r="K582" s="46"/>
      <c r="L582" s="228"/>
      <c r="M582" s="45" t="s">
        <v>1967</v>
      </c>
      <c r="N582" s="215" t="s">
        <v>903</v>
      </c>
      <c r="O582" s="225">
        <v>1</v>
      </c>
      <c r="P582" s="229">
        <v>50000</v>
      </c>
      <c r="Q582" s="263">
        <v>50000</v>
      </c>
    </row>
    <row r="583" spans="1:17" s="272" customFormat="1" ht="38.25" x14ac:dyDescent="0.2">
      <c r="A583" s="43" t="s">
        <v>743</v>
      </c>
      <c r="B583" s="225" t="s">
        <v>901</v>
      </c>
      <c r="C583" s="54" t="s">
        <v>377</v>
      </c>
      <c r="D583" s="226" t="s">
        <v>428</v>
      </c>
      <c r="E583" s="214" t="s">
        <v>434</v>
      </c>
      <c r="F583" s="227" t="s">
        <v>1779</v>
      </c>
      <c r="G583" s="227" t="s">
        <v>1083</v>
      </c>
      <c r="H583" s="215" t="s">
        <v>723</v>
      </c>
      <c r="I583" s="44" t="s">
        <v>1366</v>
      </c>
      <c r="J583" s="215" t="s">
        <v>1968</v>
      </c>
      <c r="K583" s="46"/>
      <c r="L583" s="228"/>
      <c r="M583" s="45" t="s">
        <v>1969</v>
      </c>
      <c r="N583" s="215" t="s">
        <v>903</v>
      </c>
      <c r="O583" s="225">
        <v>1</v>
      </c>
      <c r="P583" s="229">
        <v>100000</v>
      </c>
      <c r="Q583" s="263">
        <v>100000</v>
      </c>
    </row>
    <row r="584" spans="1:17" s="272" customFormat="1" ht="38.25" x14ac:dyDescent="0.2">
      <c r="A584" s="43" t="s">
        <v>743</v>
      </c>
      <c r="B584" s="225" t="s">
        <v>901</v>
      </c>
      <c r="C584" s="54" t="s">
        <v>377</v>
      </c>
      <c r="D584" s="226" t="s">
        <v>428</v>
      </c>
      <c r="E584" s="214" t="s">
        <v>434</v>
      </c>
      <c r="F584" s="227" t="s">
        <v>1779</v>
      </c>
      <c r="G584" s="227" t="s">
        <v>1083</v>
      </c>
      <c r="H584" s="215" t="s">
        <v>723</v>
      </c>
      <c r="I584" s="44" t="s">
        <v>1366</v>
      </c>
      <c r="J584" s="215" t="s">
        <v>1970</v>
      </c>
      <c r="K584" s="46"/>
      <c r="L584" s="228"/>
      <c r="M584" s="45" t="s">
        <v>1971</v>
      </c>
      <c r="N584" s="215" t="s">
        <v>903</v>
      </c>
      <c r="O584" s="225">
        <v>1</v>
      </c>
      <c r="P584" s="229">
        <v>422916.66666666669</v>
      </c>
      <c r="Q584" s="263">
        <v>422916.66666666669</v>
      </c>
    </row>
    <row r="585" spans="1:17" s="272" customFormat="1" ht="38.25" x14ac:dyDescent="0.2">
      <c r="A585" s="43" t="s">
        <v>743</v>
      </c>
      <c r="B585" s="225" t="s">
        <v>901</v>
      </c>
      <c r="C585" s="54" t="s">
        <v>377</v>
      </c>
      <c r="D585" s="226" t="s">
        <v>428</v>
      </c>
      <c r="E585" s="214" t="s">
        <v>434</v>
      </c>
      <c r="F585" s="227" t="s">
        <v>1779</v>
      </c>
      <c r="G585" s="227" t="s">
        <v>1083</v>
      </c>
      <c r="H585" s="215" t="s">
        <v>723</v>
      </c>
      <c r="I585" s="44" t="s">
        <v>1366</v>
      </c>
      <c r="J585" s="215" t="s">
        <v>1972</v>
      </c>
      <c r="K585" s="46"/>
      <c r="L585" s="228"/>
      <c r="M585" s="45" t="s">
        <v>1973</v>
      </c>
      <c r="N585" s="215" t="s">
        <v>903</v>
      </c>
      <c r="O585" s="225">
        <v>1</v>
      </c>
      <c r="P585" s="229">
        <v>250000</v>
      </c>
      <c r="Q585" s="263">
        <v>250000</v>
      </c>
    </row>
    <row r="586" spans="1:17" s="272" customFormat="1" ht="38.25" x14ac:dyDescent="0.2">
      <c r="A586" s="43" t="s">
        <v>743</v>
      </c>
      <c r="B586" s="225" t="s">
        <v>901</v>
      </c>
      <c r="C586" s="54" t="s">
        <v>377</v>
      </c>
      <c r="D586" s="226" t="s">
        <v>428</v>
      </c>
      <c r="E586" s="214" t="s">
        <v>434</v>
      </c>
      <c r="F586" s="227" t="s">
        <v>1779</v>
      </c>
      <c r="G586" s="227" t="s">
        <v>1083</v>
      </c>
      <c r="H586" s="215" t="s">
        <v>723</v>
      </c>
      <c r="I586" s="44" t="s">
        <v>1366</v>
      </c>
      <c r="J586" s="215" t="s">
        <v>1974</v>
      </c>
      <c r="K586" s="46"/>
      <c r="L586" s="228"/>
      <c r="M586" s="45" t="s">
        <v>1975</v>
      </c>
      <c r="N586" s="215" t="s">
        <v>903</v>
      </c>
      <c r="O586" s="225">
        <v>1</v>
      </c>
      <c r="P586" s="229">
        <v>250000</v>
      </c>
      <c r="Q586" s="263">
        <v>250000</v>
      </c>
    </row>
    <row r="587" spans="1:17" s="272" customFormat="1" ht="38.25" x14ac:dyDescent="0.2">
      <c r="A587" s="43" t="s">
        <v>743</v>
      </c>
      <c r="B587" s="225" t="s">
        <v>901</v>
      </c>
      <c r="C587" s="54" t="s">
        <v>377</v>
      </c>
      <c r="D587" s="226" t="s">
        <v>428</v>
      </c>
      <c r="E587" s="227" t="s">
        <v>434</v>
      </c>
      <c r="F587" s="227" t="s">
        <v>1779</v>
      </c>
      <c r="G587" s="227" t="s">
        <v>1083</v>
      </c>
      <c r="H587" s="215" t="s">
        <v>723</v>
      </c>
      <c r="I587" s="215" t="s">
        <v>1366</v>
      </c>
      <c r="J587" s="215" t="s">
        <v>1976</v>
      </c>
      <c r="K587" s="46"/>
      <c r="L587" s="228"/>
      <c r="M587" s="45" t="s">
        <v>1977</v>
      </c>
      <c r="N587" s="215" t="s">
        <v>903</v>
      </c>
      <c r="O587" s="225">
        <v>1</v>
      </c>
      <c r="P587" s="229">
        <v>50000</v>
      </c>
      <c r="Q587" s="263">
        <v>50000</v>
      </c>
    </row>
    <row r="588" spans="1:17" s="272" customFormat="1" ht="38.25" x14ac:dyDescent="0.2">
      <c r="A588" s="43" t="s">
        <v>743</v>
      </c>
      <c r="B588" s="225" t="s">
        <v>901</v>
      </c>
      <c r="C588" s="54" t="s">
        <v>377</v>
      </c>
      <c r="D588" s="226" t="s">
        <v>428</v>
      </c>
      <c r="E588" s="227" t="s">
        <v>434</v>
      </c>
      <c r="F588" s="227" t="s">
        <v>1779</v>
      </c>
      <c r="G588" s="227" t="s">
        <v>1083</v>
      </c>
      <c r="H588" s="215" t="s">
        <v>723</v>
      </c>
      <c r="I588" s="215" t="s">
        <v>1366</v>
      </c>
      <c r="J588" s="215" t="s">
        <v>1978</v>
      </c>
      <c r="K588" s="46"/>
      <c r="L588" s="228"/>
      <c r="M588" s="45" t="s">
        <v>1979</v>
      </c>
      <c r="N588" s="215" t="s">
        <v>903</v>
      </c>
      <c r="O588" s="225">
        <v>1</v>
      </c>
      <c r="P588" s="229">
        <v>100000</v>
      </c>
      <c r="Q588" s="263">
        <v>100000</v>
      </c>
    </row>
    <row r="589" spans="1:17" s="272" customFormat="1" ht="38.25" x14ac:dyDescent="0.2">
      <c r="A589" s="43" t="s">
        <v>743</v>
      </c>
      <c r="B589" s="225" t="s">
        <v>901</v>
      </c>
      <c r="C589" s="54" t="s">
        <v>377</v>
      </c>
      <c r="D589" s="226" t="s">
        <v>428</v>
      </c>
      <c r="E589" s="227" t="s">
        <v>434</v>
      </c>
      <c r="F589" s="227" t="s">
        <v>1779</v>
      </c>
      <c r="G589" s="227" t="s">
        <v>1083</v>
      </c>
      <c r="H589" s="215" t="s">
        <v>723</v>
      </c>
      <c r="I589" s="215" t="s">
        <v>1366</v>
      </c>
      <c r="J589" s="215" t="s">
        <v>1980</v>
      </c>
      <c r="K589" s="46"/>
      <c r="L589" s="228"/>
      <c r="M589" s="45" t="s">
        <v>1981</v>
      </c>
      <c r="N589" s="215" t="s">
        <v>903</v>
      </c>
      <c r="O589" s="225">
        <v>1</v>
      </c>
      <c r="P589" s="229">
        <v>100000</v>
      </c>
      <c r="Q589" s="270">
        <v>100000</v>
      </c>
    </row>
    <row r="590" spans="1:17" s="272" customFormat="1" ht="38.25" x14ac:dyDescent="0.2">
      <c r="A590" s="43" t="s">
        <v>743</v>
      </c>
      <c r="B590" s="225" t="s">
        <v>901</v>
      </c>
      <c r="C590" s="54" t="s">
        <v>377</v>
      </c>
      <c r="D590" s="226" t="s">
        <v>428</v>
      </c>
      <c r="E590" s="227" t="s">
        <v>434</v>
      </c>
      <c r="F590" s="227" t="s">
        <v>1779</v>
      </c>
      <c r="G590" s="227" t="s">
        <v>1083</v>
      </c>
      <c r="H590" s="215" t="s">
        <v>723</v>
      </c>
      <c r="I590" s="215" t="s">
        <v>1366</v>
      </c>
      <c r="J590" s="215" t="s">
        <v>1982</v>
      </c>
      <c r="K590" s="46"/>
      <c r="L590" s="228"/>
      <c r="M590" s="45" t="s">
        <v>1983</v>
      </c>
      <c r="N590" s="215" t="s">
        <v>903</v>
      </c>
      <c r="O590" s="225">
        <v>1</v>
      </c>
      <c r="P590" s="229">
        <v>100000</v>
      </c>
      <c r="Q590" s="263">
        <v>100000</v>
      </c>
    </row>
    <row r="591" spans="1:17" s="272" customFormat="1" ht="38.25" x14ac:dyDescent="0.2">
      <c r="A591" s="43" t="s">
        <v>743</v>
      </c>
      <c r="B591" s="225" t="s">
        <v>901</v>
      </c>
      <c r="C591" s="54" t="s">
        <v>377</v>
      </c>
      <c r="D591" s="226" t="s">
        <v>428</v>
      </c>
      <c r="E591" s="227" t="s">
        <v>434</v>
      </c>
      <c r="F591" s="227" t="s">
        <v>1779</v>
      </c>
      <c r="G591" s="227" t="s">
        <v>1083</v>
      </c>
      <c r="H591" s="215" t="s">
        <v>723</v>
      </c>
      <c r="I591" s="215" t="s">
        <v>1366</v>
      </c>
      <c r="J591" s="215" t="s">
        <v>1984</v>
      </c>
      <c r="K591" s="46"/>
      <c r="L591" s="228"/>
      <c r="M591" s="45" t="s">
        <v>1985</v>
      </c>
      <c r="N591" s="215" t="s">
        <v>903</v>
      </c>
      <c r="O591" s="225">
        <v>1</v>
      </c>
      <c r="P591" s="229">
        <v>356272.5</v>
      </c>
      <c r="Q591" s="263">
        <v>356272.5</v>
      </c>
    </row>
    <row r="592" spans="1:17" s="272" customFormat="1" ht="38.25" x14ac:dyDescent="0.2">
      <c r="A592" s="43" t="s">
        <v>743</v>
      </c>
      <c r="B592" s="225" t="s">
        <v>901</v>
      </c>
      <c r="C592" s="54" t="s">
        <v>377</v>
      </c>
      <c r="D592" s="226" t="s">
        <v>428</v>
      </c>
      <c r="E592" s="227" t="s">
        <v>434</v>
      </c>
      <c r="F592" s="227" t="s">
        <v>1779</v>
      </c>
      <c r="G592" s="227" t="s">
        <v>1083</v>
      </c>
      <c r="H592" s="215" t="s">
        <v>723</v>
      </c>
      <c r="I592" s="215" t="s">
        <v>1366</v>
      </c>
      <c r="J592" s="215" t="s">
        <v>1986</v>
      </c>
      <c r="K592" s="46"/>
      <c r="L592" s="228"/>
      <c r="M592" s="45" t="s">
        <v>1987</v>
      </c>
      <c r="N592" s="215" t="s">
        <v>903</v>
      </c>
      <c r="O592" s="225">
        <v>1</v>
      </c>
      <c r="P592" s="229">
        <v>356774.99999999994</v>
      </c>
      <c r="Q592" s="263">
        <v>356774.99999999994</v>
      </c>
    </row>
    <row r="593" spans="1:17" s="272" customFormat="1" ht="38.25" x14ac:dyDescent="0.2">
      <c r="A593" s="43" t="s">
        <v>743</v>
      </c>
      <c r="B593" s="225" t="s">
        <v>901</v>
      </c>
      <c r="C593" s="54" t="s">
        <v>377</v>
      </c>
      <c r="D593" s="226" t="s">
        <v>428</v>
      </c>
      <c r="E593" s="227" t="s">
        <v>434</v>
      </c>
      <c r="F593" s="227" t="s">
        <v>1779</v>
      </c>
      <c r="G593" s="227" t="s">
        <v>1083</v>
      </c>
      <c r="H593" s="215" t="s">
        <v>723</v>
      </c>
      <c r="I593" s="215" t="s">
        <v>1366</v>
      </c>
      <c r="J593" s="215" t="s">
        <v>1988</v>
      </c>
      <c r="K593" s="46"/>
      <c r="L593" s="228"/>
      <c r="M593" s="45" t="s">
        <v>1989</v>
      </c>
      <c r="N593" s="215" t="s">
        <v>903</v>
      </c>
      <c r="O593" s="225">
        <v>1</v>
      </c>
      <c r="P593" s="229">
        <v>60300</v>
      </c>
      <c r="Q593" s="263">
        <v>60300</v>
      </c>
    </row>
    <row r="594" spans="1:17" s="272" customFormat="1" ht="25.5" x14ac:dyDescent="0.2">
      <c r="A594" s="43" t="s">
        <v>743</v>
      </c>
      <c r="B594" s="225" t="s">
        <v>901</v>
      </c>
      <c r="C594" s="54" t="s">
        <v>377</v>
      </c>
      <c r="D594" s="226" t="s">
        <v>428</v>
      </c>
      <c r="E594" s="227" t="s">
        <v>434</v>
      </c>
      <c r="F594" s="227" t="s">
        <v>1779</v>
      </c>
      <c r="G594" s="227" t="s">
        <v>1095</v>
      </c>
      <c r="H594" s="215" t="s">
        <v>723</v>
      </c>
      <c r="I594" s="215" t="s">
        <v>1366</v>
      </c>
      <c r="J594" s="215" t="s">
        <v>1956</v>
      </c>
      <c r="K594" s="46"/>
      <c r="L594" s="228" t="s">
        <v>1369</v>
      </c>
      <c r="M594" s="45" t="s">
        <v>1957</v>
      </c>
      <c r="N594" s="215" t="s">
        <v>903</v>
      </c>
      <c r="O594" s="225">
        <v>1</v>
      </c>
      <c r="P594" s="229">
        <v>16494815</v>
      </c>
      <c r="Q594" s="263">
        <v>16494815</v>
      </c>
    </row>
    <row r="595" spans="1:17" s="272" customFormat="1" ht="25.5" x14ac:dyDescent="0.2">
      <c r="A595" s="43" t="s">
        <v>743</v>
      </c>
      <c r="B595" s="225" t="s">
        <v>901</v>
      </c>
      <c r="C595" s="54" t="s">
        <v>377</v>
      </c>
      <c r="D595" s="226" t="s">
        <v>428</v>
      </c>
      <c r="E595" s="227" t="s">
        <v>434</v>
      </c>
      <c r="F595" s="227" t="s">
        <v>1779</v>
      </c>
      <c r="G595" s="227" t="s">
        <v>1095</v>
      </c>
      <c r="H595" s="215" t="s">
        <v>723</v>
      </c>
      <c r="I595" s="215" t="s">
        <v>1366</v>
      </c>
      <c r="J595" s="215" t="s">
        <v>1958</v>
      </c>
      <c r="K595" s="46"/>
      <c r="L595" s="228"/>
      <c r="M595" s="45" t="s">
        <v>1959</v>
      </c>
      <c r="N595" s="215" t="s">
        <v>903</v>
      </c>
      <c r="O595" s="225">
        <v>1</v>
      </c>
      <c r="P595" s="229">
        <v>100000</v>
      </c>
      <c r="Q595" s="263">
        <v>100000</v>
      </c>
    </row>
    <row r="596" spans="1:17" s="272" customFormat="1" ht="25.5" x14ac:dyDescent="0.2">
      <c r="A596" s="43" t="s">
        <v>743</v>
      </c>
      <c r="B596" s="225" t="s">
        <v>901</v>
      </c>
      <c r="C596" s="54" t="s">
        <v>377</v>
      </c>
      <c r="D596" s="226" t="s">
        <v>428</v>
      </c>
      <c r="E596" s="227" t="s">
        <v>434</v>
      </c>
      <c r="F596" s="227" t="s">
        <v>1779</v>
      </c>
      <c r="G596" s="227" t="s">
        <v>1095</v>
      </c>
      <c r="H596" s="215" t="s">
        <v>723</v>
      </c>
      <c r="I596" s="215" t="s">
        <v>1366</v>
      </c>
      <c r="J596" s="215" t="s">
        <v>1960</v>
      </c>
      <c r="K596" s="46"/>
      <c r="L596" s="228"/>
      <c r="M596" s="45" t="s">
        <v>1961</v>
      </c>
      <c r="N596" s="215" t="s">
        <v>903</v>
      </c>
      <c r="O596" s="225">
        <v>1</v>
      </c>
      <c r="P596" s="229">
        <v>100000</v>
      </c>
      <c r="Q596" s="263">
        <v>100000</v>
      </c>
    </row>
    <row r="597" spans="1:17" s="272" customFormat="1" ht="25.5" x14ac:dyDescent="0.2">
      <c r="A597" s="43" t="s">
        <v>743</v>
      </c>
      <c r="B597" s="225" t="s">
        <v>901</v>
      </c>
      <c r="C597" s="54" t="s">
        <v>377</v>
      </c>
      <c r="D597" s="226" t="s">
        <v>428</v>
      </c>
      <c r="E597" s="227" t="s">
        <v>434</v>
      </c>
      <c r="F597" s="227" t="s">
        <v>1779</v>
      </c>
      <c r="G597" s="227" t="s">
        <v>1095</v>
      </c>
      <c r="H597" s="215" t="s">
        <v>723</v>
      </c>
      <c r="I597" s="215" t="s">
        <v>1366</v>
      </c>
      <c r="J597" s="215" t="s">
        <v>1962</v>
      </c>
      <c r="K597" s="46"/>
      <c r="L597" s="228"/>
      <c r="M597" s="45" t="s">
        <v>1963</v>
      </c>
      <c r="N597" s="215" t="s">
        <v>903</v>
      </c>
      <c r="O597" s="225">
        <v>1</v>
      </c>
      <c r="P597" s="229">
        <v>13000000</v>
      </c>
      <c r="Q597" s="263">
        <v>13000000</v>
      </c>
    </row>
    <row r="598" spans="1:17" s="272" customFormat="1" ht="25.5" x14ac:dyDescent="0.2">
      <c r="A598" s="43" t="s">
        <v>743</v>
      </c>
      <c r="B598" s="225" t="s">
        <v>901</v>
      </c>
      <c r="C598" s="54" t="s">
        <v>377</v>
      </c>
      <c r="D598" s="226" t="s">
        <v>428</v>
      </c>
      <c r="E598" s="227" t="s">
        <v>434</v>
      </c>
      <c r="F598" s="227" t="s">
        <v>1779</v>
      </c>
      <c r="G598" s="227" t="s">
        <v>1095</v>
      </c>
      <c r="H598" s="215" t="s">
        <v>723</v>
      </c>
      <c r="I598" s="215" t="s">
        <v>1366</v>
      </c>
      <c r="J598" s="215" t="s">
        <v>1964</v>
      </c>
      <c r="K598" s="46"/>
      <c r="L598" s="228"/>
      <c r="M598" s="45" t="s">
        <v>1965</v>
      </c>
      <c r="N598" s="215" t="s">
        <v>903</v>
      </c>
      <c r="O598" s="225">
        <v>1</v>
      </c>
      <c r="P598" s="229">
        <v>8000000</v>
      </c>
      <c r="Q598" s="263">
        <v>8000000</v>
      </c>
    </row>
    <row r="599" spans="1:17" s="272" customFormat="1" ht="25.5" x14ac:dyDescent="0.2">
      <c r="A599" s="43" t="s">
        <v>743</v>
      </c>
      <c r="B599" s="225" t="s">
        <v>901</v>
      </c>
      <c r="C599" s="54" t="s">
        <v>377</v>
      </c>
      <c r="D599" s="226" t="s">
        <v>428</v>
      </c>
      <c r="E599" s="227" t="s">
        <v>434</v>
      </c>
      <c r="F599" s="227" t="s">
        <v>1779</v>
      </c>
      <c r="G599" s="227" t="s">
        <v>1095</v>
      </c>
      <c r="H599" s="215" t="s">
        <v>723</v>
      </c>
      <c r="I599" s="215" t="s">
        <v>1366</v>
      </c>
      <c r="J599" s="215" t="s">
        <v>1966</v>
      </c>
      <c r="K599" s="46"/>
      <c r="L599" s="228"/>
      <c r="M599" s="45" t="s">
        <v>1967</v>
      </c>
      <c r="N599" s="215" t="s">
        <v>903</v>
      </c>
      <c r="O599" s="225">
        <v>1</v>
      </c>
      <c r="P599" s="229">
        <v>500000</v>
      </c>
      <c r="Q599" s="263">
        <v>500000</v>
      </c>
    </row>
    <row r="600" spans="1:17" s="272" customFormat="1" ht="38.25" x14ac:dyDescent="0.2">
      <c r="A600" s="43" t="s">
        <v>743</v>
      </c>
      <c r="B600" s="225" t="s">
        <v>901</v>
      </c>
      <c r="C600" s="54" t="s">
        <v>377</v>
      </c>
      <c r="D600" s="226" t="s">
        <v>428</v>
      </c>
      <c r="E600" s="227" t="s">
        <v>434</v>
      </c>
      <c r="F600" s="227" t="s">
        <v>1779</v>
      </c>
      <c r="G600" s="227" t="s">
        <v>1095</v>
      </c>
      <c r="H600" s="215" t="s">
        <v>723</v>
      </c>
      <c r="I600" s="215" t="s">
        <v>1366</v>
      </c>
      <c r="J600" s="215" t="s">
        <v>1968</v>
      </c>
      <c r="K600" s="46"/>
      <c r="L600" s="228"/>
      <c r="M600" s="45" t="s">
        <v>1969</v>
      </c>
      <c r="N600" s="215" t="s">
        <v>903</v>
      </c>
      <c r="O600" s="225">
        <v>1</v>
      </c>
      <c r="P600" s="229">
        <v>200000</v>
      </c>
      <c r="Q600" s="263">
        <v>200000</v>
      </c>
    </row>
    <row r="601" spans="1:17" s="272" customFormat="1" ht="25.5" x14ac:dyDescent="0.2">
      <c r="A601" s="43" t="s">
        <v>743</v>
      </c>
      <c r="B601" s="225" t="s">
        <v>901</v>
      </c>
      <c r="C601" s="54" t="s">
        <v>377</v>
      </c>
      <c r="D601" s="226" t="s">
        <v>428</v>
      </c>
      <c r="E601" s="227" t="s">
        <v>434</v>
      </c>
      <c r="F601" s="227" t="s">
        <v>1779</v>
      </c>
      <c r="G601" s="227" t="s">
        <v>1095</v>
      </c>
      <c r="H601" s="215" t="s">
        <v>723</v>
      </c>
      <c r="I601" s="215" t="s">
        <v>1366</v>
      </c>
      <c r="J601" s="215" t="s">
        <v>1970</v>
      </c>
      <c r="K601" s="46"/>
      <c r="L601" s="228"/>
      <c r="M601" s="45" t="s">
        <v>1971</v>
      </c>
      <c r="N601" s="215" t="s">
        <v>903</v>
      </c>
      <c r="O601" s="225">
        <v>1</v>
      </c>
      <c r="P601" s="229">
        <v>3174567.9166666665</v>
      </c>
      <c r="Q601" s="263">
        <v>3174567.9166666665</v>
      </c>
    </row>
    <row r="602" spans="1:17" s="272" customFormat="1" ht="25.5" x14ac:dyDescent="0.2">
      <c r="A602" s="43" t="s">
        <v>743</v>
      </c>
      <c r="B602" s="225" t="s">
        <v>901</v>
      </c>
      <c r="C602" s="54" t="s">
        <v>377</v>
      </c>
      <c r="D602" s="226" t="s">
        <v>428</v>
      </c>
      <c r="E602" s="227" t="s">
        <v>434</v>
      </c>
      <c r="F602" s="227" t="s">
        <v>1779</v>
      </c>
      <c r="G602" s="227" t="s">
        <v>1095</v>
      </c>
      <c r="H602" s="215" t="s">
        <v>723</v>
      </c>
      <c r="I602" s="215" t="s">
        <v>1366</v>
      </c>
      <c r="J602" s="215" t="s">
        <v>1972</v>
      </c>
      <c r="K602" s="46"/>
      <c r="L602" s="228"/>
      <c r="M602" s="45" t="s">
        <v>1973</v>
      </c>
      <c r="N602" s="215" t="s">
        <v>903</v>
      </c>
      <c r="O602" s="225">
        <v>1</v>
      </c>
      <c r="P602" s="229">
        <v>250000</v>
      </c>
      <c r="Q602" s="263">
        <v>250000</v>
      </c>
    </row>
    <row r="603" spans="1:17" s="272" customFormat="1" ht="38.25" x14ac:dyDescent="0.2">
      <c r="A603" s="43" t="s">
        <v>743</v>
      </c>
      <c r="B603" s="225" t="s">
        <v>901</v>
      </c>
      <c r="C603" s="54" t="s">
        <v>377</v>
      </c>
      <c r="D603" s="226" t="s">
        <v>428</v>
      </c>
      <c r="E603" s="227" t="s">
        <v>434</v>
      </c>
      <c r="F603" s="227" t="s">
        <v>1779</v>
      </c>
      <c r="G603" s="227" t="s">
        <v>1095</v>
      </c>
      <c r="H603" s="215" t="s">
        <v>723</v>
      </c>
      <c r="I603" s="215" t="s">
        <v>1366</v>
      </c>
      <c r="J603" s="215" t="s">
        <v>1974</v>
      </c>
      <c r="K603" s="46"/>
      <c r="L603" s="228"/>
      <c r="M603" s="45" t="s">
        <v>1975</v>
      </c>
      <c r="N603" s="215" t="s">
        <v>903</v>
      </c>
      <c r="O603" s="225">
        <v>1</v>
      </c>
      <c r="P603" s="229">
        <v>250000</v>
      </c>
      <c r="Q603" s="263">
        <v>250000</v>
      </c>
    </row>
    <row r="604" spans="1:17" s="272" customFormat="1" ht="25.5" x14ac:dyDescent="0.2">
      <c r="A604" s="43" t="s">
        <v>743</v>
      </c>
      <c r="B604" s="225" t="s">
        <v>901</v>
      </c>
      <c r="C604" s="54" t="s">
        <v>377</v>
      </c>
      <c r="D604" s="226" t="s">
        <v>428</v>
      </c>
      <c r="E604" s="227" t="s">
        <v>434</v>
      </c>
      <c r="F604" s="227" t="s">
        <v>1779</v>
      </c>
      <c r="G604" s="227" t="s">
        <v>1095</v>
      </c>
      <c r="H604" s="215" t="s">
        <v>723</v>
      </c>
      <c r="I604" s="215" t="s">
        <v>1366</v>
      </c>
      <c r="J604" s="215" t="s">
        <v>1976</v>
      </c>
      <c r="K604" s="46"/>
      <c r="L604" s="228"/>
      <c r="M604" s="45" t="s">
        <v>1977</v>
      </c>
      <c r="N604" s="215" t="s">
        <v>903</v>
      </c>
      <c r="O604" s="225">
        <v>1</v>
      </c>
      <c r="P604" s="229">
        <v>100000</v>
      </c>
      <c r="Q604" s="263">
        <v>100000</v>
      </c>
    </row>
    <row r="605" spans="1:17" s="272" customFormat="1" ht="38.25" x14ac:dyDescent="0.2">
      <c r="A605" s="43" t="s">
        <v>743</v>
      </c>
      <c r="B605" s="225" t="s">
        <v>901</v>
      </c>
      <c r="C605" s="54" t="s">
        <v>377</v>
      </c>
      <c r="D605" s="226" t="s">
        <v>428</v>
      </c>
      <c r="E605" s="227" t="s">
        <v>434</v>
      </c>
      <c r="F605" s="227" t="s">
        <v>1779</v>
      </c>
      <c r="G605" s="227" t="s">
        <v>1095</v>
      </c>
      <c r="H605" s="215" t="s">
        <v>723</v>
      </c>
      <c r="I605" s="215" t="s">
        <v>1366</v>
      </c>
      <c r="J605" s="215" t="s">
        <v>1978</v>
      </c>
      <c r="K605" s="46"/>
      <c r="L605" s="228"/>
      <c r="M605" s="45" t="s">
        <v>1979</v>
      </c>
      <c r="N605" s="215" t="s">
        <v>903</v>
      </c>
      <c r="O605" s="225">
        <v>1</v>
      </c>
      <c r="P605" s="229">
        <v>2200000</v>
      </c>
      <c r="Q605" s="263">
        <v>2200000</v>
      </c>
    </row>
    <row r="606" spans="1:17" s="272" customFormat="1" ht="38.25" x14ac:dyDescent="0.2">
      <c r="A606" s="43" t="s">
        <v>743</v>
      </c>
      <c r="B606" s="225" t="s">
        <v>901</v>
      </c>
      <c r="C606" s="54" t="s">
        <v>377</v>
      </c>
      <c r="D606" s="226" t="s">
        <v>428</v>
      </c>
      <c r="E606" s="227" t="s">
        <v>434</v>
      </c>
      <c r="F606" s="227" t="s">
        <v>1779</v>
      </c>
      <c r="G606" s="227" t="s">
        <v>1095</v>
      </c>
      <c r="H606" s="215" t="s">
        <v>723</v>
      </c>
      <c r="I606" s="215" t="s">
        <v>1366</v>
      </c>
      <c r="J606" s="215" t="s">
        <v>1980</v>
      </c>
      <c r="K606" s="46"/>
      <c r="L606" s="228"/>
      <c r="M606" s="45" t="s">
        <v>1981</v>
      </c>
      <c r="N606" s="215" t="s">
        <v>903</v>
      </c>
      <c r="O606" s="225">
        <v>1</v>
      </c>
      <c r="P606" s="229">
        <v>385739.27</v>
      </c>
      <c r="Q606" s="270">
        <v>385739.27</v>
      </c>
    </row>
    <row r="607" spans="1:17" s="272" customFormat="1" ht="38.25" x14ac:dyDescent="0.2">
      <c r="A607" s="43" t="s">
        <v>743</v>
      </c>
      <c r="B607" s="225" t="s">
        <v>901</v>
      </c>
      <c r="C607" s="54" t="s">
        <v>377</v>
      </c>
      <c r="D607" s="226" t="s">
        <v>428</v>
      </c>
      <c r="E607" s="227" t="s">
        <v>434</v>
      </c>
      <c r="F607" s="227" t="s">
        <v>1779</v>
      </c>
      <c r="G607" s="227" t="s">
        <v>1095</v>
      </c>
      <c r="H607" s="215" t="s">
        <v>723</v>
      </c>
      <c r="I607" s="215" t="s">
        <v>1366</v>
      </c>
      <c r="J607" s="215" t="s">
        <v>1982</v>
      </c>
      <c r="K607" s="46"/>
      <c r="L607" s="228"/>
      <c r="M607" s="45" t="s">
        <v>1983</v>
      </c>
      <c r="N607" s="215" t="s">
        <v>903</v>
      </c>
      <c r="O607" s="225">
        <v>1</v>
      </c>
      <c r="P607" s="229">
        <v>2500000</v>
      </c>
      <c r="Q607" s="263">
        <v>2500000</v>
      </c>
    </row>
    <row r="608" spans="1:17" s="272" customFormat="1" ht="25.5" x14ac:dyDescent="0.2">
      <c r="A608" s="43" t="s">
        <v>743</v>
      </c>
      <c r="B608" s="225" t="s">
        <v>901</v>
      </c>
      <c r="C608" s="54" t="s">
        <v>377</v>
      </c>
      <c r="D608" s="226" t="s">
        <v>428</v>
      </c>
      <c r="E608" s="227" t="s">
        <v>434</v>
      </c>
      <c r="F608" s="227" t="s">
        <v>1779</v>
      </c>
      <c r="G608" s="227" t="s">
        <v>1095</v>
      </c>
      <c r="H608" s="215" t="s">
        <v>723</v>
      </c>
      <c r="I608" s="215" t="s">
        <v>1366</v>
      </c>
      <c r="J608" s="215" t="s">
        <v>1984</v>
      </c>
      <c r="K608" s="46"/>
      <c r="L608" s="228"/>
      <c r="M608" s="45" t="s">
        <v>1985</v>
      </c>
      <c r="N608" s="215" t="s">
        <v>903</v>
      </c>
      <c r="O608" s="225">
        <v>1</v>
      </c>
      <c r="P608" s="229">
        <v>2722192.3835</v>
      </c>
      <c r="Q608" s="263">
        <v>2722192.3835</v>
      </c>
    </row>
    <row r="609" spans="1:17" s="272" customFormat="1" ht="25.5" x14ac:dyDescent="0.2">
      <c r="A609" s="43" t="s">
        <v>743</v>
      </c>
      <c r="B609" s="225" t="s">
        <v>901</v>
      </c>
      <c r="C609" s="54" t="s">
        <v>377</v>
      </c>
      <c r="D609" s="226" t="s">
        <v>428</v>
      </c>
      <c r="E609" s="227" t="s">
        <v>434</v>
      </c>
      <c r="F609" s="227" t="s">
        <v>1779</v>
      </c>
      <c r="G609" s="227" t="s">
        <v>1095</v>
      </c>
      <c r="H609" s="215" t="s">
        <v>723</v>
      </c>
      <c r="I609" s="215" t="s">
        <v>1366</v>
      </c>
      <c r="J609" s="215" t="s">
        <v>1986</v>
      </c>
      <c r="K609" s="46"/>
      <c r="L609" s="228"/>
      <c r="M609" s="45" t="s">
        <v>1987</v>
      </c>
      <c r="N609" s="215" t="s">
        <v>903</v>
      </c>
      <c r="O609" s="225">
        <v>1</v>
      </c>
      <c r="P609" s="229">
        <v>2726031.8649999998</v>
      </c>
      <c r="Q609" s="263">
        <v>2726031.8649999998</v>
      </c>
    </row>
    <row r="610" spans="1:17" s="272" customFormat="1" ht="38.25" x14ac:dyDescent="0.2">
      <c r="A610" s="257" t="s">
        <v>743</v>
      </c>
      <c r="B610" s="225" t="s">
        <v>901</v>
      </c>
      <c r="C610" s="54" t="s">
        <v>377</v>
      </c>
      <c r="D610" s="226" t="s">
        <v>428</v>
      </c>
      <c r="E610" s="227" t="s">
        <v>434</v>
      </c>
      <c r="F610" s="227" t="s">
        <v>1779</v>
      </c>
      <c r="G610" s="227" t="s">
        <v>1095</v>
      </c>
      <c r="H610" s="215" t="s">
        <v>723</v>
      </c>
      <c r="I610" s="215" t="s">
        <v>1366</v>
      </c>
      <c r="J610" s="215" t="s">
        <v>1988</v>
      </c>
      <c r="K610" s="46"/>
      <c r="L610" s="228"/>
      <c r="M610" s="45" t="s">
        <v>1989</v>
      </c>
      <c r="N610" s="215" t="s">
        <v>903</v>
      </c>
      <c r="O610" s="225">
        <v>1</v>
      </c>
      <c r="P610" s="229">
        <v>460737.78</v>
      </c>
      <c r="Q610" s="263">
        <v>460737.78</v>
      </c>
    </row>
    <row r="611" spans="1:17" s="272" customFormat="1" ht="38.25" x14ac:dyDescent="0.2">
      <c r="A611" s="257" t="s">
        <v>743</v>
      </c>
      <c r="B611" s="225" t="s">
        <v>901</v>
      </c>
      <c r="C611" s="54" t="s">
        <v>377</v>
      </c>
      <c r="D611" s="226" t="s">
        <v>428</v>
      </c>
      <c r="E611" s="227" t="s">
        <v>434</v>
      </c>
      <c r="F611" s="227" t="s">
        <v>1779</v>
      </c>
      <c r="G611" s="227" t="s">
        <v>1095</v>
      </c>
      <c r="H611" s="215" t="s">
        <v>723</v>
      </c>
      <c r="I611" s="215" t="s">
        <v>1366</v>
      </c>
      <c r="J611" s="215" t="s">
        <v>1990</v>
      </c>
      <c r="K611" s="46"/>
      <c r="L611" s="228"/>
      <c r="M611" s="45" t="s">
        <v>1991</v>
      </c>
      <c r="N611" s="215" t="s">
        <v>903</v>
      </c>
      <c r="O611" s="225">
        <v>1</v>
      </c>
      <c r="P611" s="229">
        <v>310000</v>
      </c>
      <c r="Q611" s="263">
        <v>310000</v>
      </c>
    </row>
    <row r="612" spans="1:17" s="272" customFormat="1" ht="51" x14ac:dyDescent="0.2">
      <c r="A612" s="43" t="s">
        <v>730</v>
      </c>
      <c r="B612" s="225" t="s">
        <v>901</v>
      </c>
      <c r="C612" s="54" t="s">
        <v>377</v>
      </c>
      <c r="D612" s="226" t="s">
        <v>428</v>
      </c>
      <c r="E612" s="227" t="s">
        <v>465</v>
      </c>
      <c r="F612" s="227" t="s">
        <v>1792</v>
      </c>
      <c r="G612" s="227" t="s">
        <v>1288</v>
      </c>
      <c r="H612" s="215" t="s">
        <v>1854</v>
      </c>
      <c r="I612" s="215" t="s">
        <v>1111</v>
      </c>
      <c r="J612" s="215" t="s">
        <v>2051</v>
      </c>
      <c r="K612" s="46" t="s">
        <v>118</v>
      </c>
      <c r="L612" s="228">
        <v>80141607</v>
      </c>
      <c r="M612" s="45" t="s">
        <v>863</v>
      </c>
      <c r="N612" s="215" t="s">
        <v>903</v>
      </c>
      <c r="O612" s="225">
        <v>1</v>
      </c>
      <c r="P612" s="229">
        <v>4000000</v>
      </c>
      <c r="Q612" s="263">
        <v>4000000</v>
      </c>
    </row>
    <row r="613" spans="1:17" s="272" customFormat="1" ht="38.25" x14ac:dyDescent="0.2">
      <c r="A613" s="43" t="s">
        <v>743</v>
      </c>
      <c r="B613" s="225" t="s">
        <v>901</v>
      </c>
      <c r="C613" s="54" t="s">
        <v>377</v>
      </c>
      <c r="D613" s="226" t="s">
        <v>428</v>
      </c>
      <c r="E613" s="227" t="s">
        <v>455</v>
      </c>
      <c r="F613" s="227" t="s">
        <v>1791</v>
      </c>
      <c r="G613" s="227" t="s">
        <v>1288</v>
      </c>
      <c r="H613" s="215" t="s">
        <v>1325</v>
      </c>
      <c r="I613" s="215" t="s">
        <v>1111</v>
      </c>
      <c r="J613" s="215" t="s">
        <v>2059</v>
      </c>
      <c r="K613" s="46"/>
      <c r="L613" s="228"/>
      <c r="M613" s="45" t="s">
        <v>852</v>
      </c>
      <c r="N613" s="215" t="s">
        <v>903</v>
      </c>
      <c r="O613" s="225">
        <v>1</v>
      </c>
      <c r="P613" s="229">
        <v>199900</v>
      </c>
      <c r="Q613" s="263">
        <v>199900</v>
      </c>
    </row>
    <row r="614" spans="1:17" s="272" customFormat="1" ht="38.25" x14ac:dyDescent="0.2">
      <c r="A614" s="43" t="s">
        <v>743</v>
      </c>
      <c r="B614" s="225" t="s">
        <v>901</v>
      </c>
      <c r="C614" s="54" t="s">
        <v>377</v>
      </c>
      <c r="D614" s="226" t="s">
        <v>428</v>
      </c>
      <c r="E614" s="227" t="s">
        <v>455</v>
      </c>
      <c r="F614" s="227" t="s">
        <v>1791</v>
      </c>
      <c r="G614" s="227" t="s">
        <v>1288</v>
      </c>
      <c r="H614" s="215" t="s">
        <v>1325</v>
      </c>
      <c r="I614" s="215" t="s">
        <v>1111</v>
      </c>
      <c r="J614" s="215" t="s">
        <v>2060</v>
      </c>
      <c r="K614" s="46"/>
      <c r="L614" s="228"/>
      <c r="M614" s="45" t="s">
        <v>811</v>
      </c>
      <c r="N614" s="215" t="s">
        <v>903</v>
      </c>
      <c r="O614" s="225">
        <v>1</v>
      </c>
      <c r="P614" s="229">
        <v>100000</v>
      </c>
      <c r="Q614" s="263">
        <v>100000</v>
      </c>
    </row>
    <row r="615" spans="1:17" s="272" customFormat="1" ht="25.5" x14ac:dyDescent="0.2">
      <c r="A615" s="43" t="s">
        <v>743</v>
      </c>
      <c r="B615" s="225" t="s">
        <v>901</v>
      </c>
      <c r="C615" s="54" t="s">
        <v>377</v>
      </c>
      <c r="D615" s="226" t="s">
        <v>428</v>
      </c>
      <c r="E615" s="227" t="s">
        <v>455</v>
      </c>
      <c r="F615" s="227" t="s">
        <v>1791</v>
      </c>
      <c r="G615" s="227" t="s">
        <v>1288</v>
      </c>
      <c r="H615" s="215" t="s">
        <v>1325</v>
      </c>
      <c r="I615" s="215" t="s">
        <v>1111</v>
      </c>
      <c r="J615" s="215" t="s">
        <v>2043</v>
      </c>
      <c r="K615" s="46"/>
      <c r="L615" s="228"/>
      <c r="M615" s="45" t="s">
        <v>845</v>
      </c>
      <c r="N615" s="215" t="s">
        <v>903</v>
      </c>
      <c r="O615" s="225">
        <v>1</v>
      </c>
      <c r="P615" s="229">
        <v>500000</v>
      </c>
      <c r="Q615" s="263">
        <v>500000</v>
      </c>
    </row>
    <row r="616" spans="1:17" s="272" customFormat="1" ht="51" x14ac:dyDescent="0.2">
      <c r="A616" s="43" t="s">
        <v>728</v>
      </c>
      <c r="B616" s="225" t="s">
        <v>901</v>
      </c>
      <c r="C616" s="54" t="s">
        <v>377</v>
      </c>
      <c r="D616" s="226" t="s">
        <v>428</v>
      </c>
      <c r="E616" s="227" t="s">
        <v>465</v>
      </c>
      <c r="F616" s="227" t="s">
        <v>1792</v>
      </c>
      <c r="G616" s="227" t="s">
        <v>1288</v>
      </c>
      <c r="H616" s="215" t="s">
        <v>1852</v>
      </c>
      <c r="I616" s="215" t="s">
        <v>1111</v>
      </c>
      <c r="J616" s="215" t="s">
        <v>2051</v>
      </c>
      <c r="K616" s="46" t="s">
        <v>118</v>
      </c>
      <c r="L616" s="228">
        <v>80141607</v>
      </c>
      <c r="M616" s="45" t="s">
        <v>863</v>
      </c>
      <c r="N616" s="215" t="s">
        <v>903</v>
      </c>
      <c r="O616" s="225">
        <v>1</v>
      </c>
      <c r="P616" s="229">
        <v>4000000</v>
      </c>
      <c r="Q616" s="229">
        <v>4000000</v>
      </c>
    </row>
    <row r="617" spans="1:17" s="272" customFormat="1" ht="76.5" x14ac:dyDescent="0.2">
      <c r="A617" s="43" t="s">
        <v>743</v>
      </c>
      <c r="B617" s="225" t="s">
        <v>901</v>
      </c>
      <c r="C617" s="54" t="s">
        <v>377</v>
      </c>
      <c r="D617" s="226" t="s">
        <v>428</v>
      </c>
      <c r="E617" s="227" t="s">
        <v>465</v>
      </c>
      <c r="F617" s="227" t="s">
        <v>1792</v>
      </c>
      <c r="G617" s="227" t="s">
        <v>1288</v>
      </c>
      <c r="H617" s="215" t="s">
        <v>467</v>
      </c>
      <c r="I617" s="215" t="s">
        <v>1111</v>
      </c>
      <c r="J617" s="215" t="s">
        <v>2051</v>
      </c>
      <c r="K617" s="46" t="s">
        <v>118</v>
      </c>
      <c r="L617" s="228">
        <v>80141607</v>
      </c>
      <c r="M617" s="45" t="s">
        <v>863</v>
      </c>
      <c r="N617" s="215" t="s">
        <v>903</v>
      </c>
      <c r="O617" s="225">
        <v>1</v>
      </c>
      <c r="P617" s="229">
        <v>11990000</v>
      </c>
      <c r="Q617" s="229">
        <v>11990000</v>
      </c>
    </row>
    <row r="618" spans="1:17" s="272" customFormat="1" ht="76.5" x14ac:dyDescent="0.2">
      <c r="A618" s="43" t="s">
        <v>743</v>
      </c>
      <c r="B618" s="225" t="s">
        <v>901</v>
      </c>
      <c r="C618" s="54" t="s">
        <v>377</v>
      </c>
      <c r="D618" s="226" t="s">
        <v>428</v>
      </c>
      <c r="E618" s="227" t="s">
        <v>465</v>
      </c>
      <c r="F618" s="227" t="s">
        <v>1792</v>
      </c>
      <c r="G618" s="227" t="s">
        <v>1288</v>
      </c>
      <c r="H618" s="215" t="s">
        <v>467</v>
      </c>
      <c r="I618" s="215" t="s">
        <v>1111</v>
      </c>
      <c r="J618" s="215" t="s">
        <v>112</v>
      </c>
      <c r="K618" s="46"/>
      <c r="L618" s="228">
        <v>78111808</v>
      </c>
      <c r="M618" s="45" t="s">
        <v>871</v>
      </c>
      <c r="N618" s="215" t="s">
        <v>903</v>
      </c>
      <c r="O618" s="225">
        <v>1</v>
      </c>
      <c r="P618" s="229">
        <v>500000</v>
      </c>
      <c r="Q618" s="263">
        <v>1500000</v>
      </c>
    </row>
    <row r="619" spans="1:17" s="272" customFormat="1" ht="76.5" x14ac:dyDescent="0.2">
      <c r="A619" s="43" t="s">
        <v>743</v>
      </c>
      <c r="B619" s="225" t="s">
        <v>901</v>
      </c>
      <c r="C619" s="54" t="s">
        <v>377</v>
      </c>
      <c r="D619" s="226" t="s">
        <v>428</v>
      </c>
      <c r="E619" s="227" t="s">
        <v>465</v>
      </c>
      <c r="F619" s="227" t="s">
        <v>1792</v>
      </c>
      <c r="G619" s="227" t="s">
        <v>1288</v>
      </c>
      <c r="H619" s="215" t="s">
        <v>467</v>
      </c>
      <c r="I619" s="215" t="s">
        <v>1111</v>
      </c>
      <c r="J619" s="215" t="s">
        <v>2042</v>
      </c>
      <c r="K619" s="46"/>
      <c r="L619" s="228">
        <v>80141607</v>
      </c>
      <c r="M619" s="45" t="s">
        <v>890</v>
      </c>
      <c r="N619" s="215" t="s">
        <v>903</v>
      </c>
      <c r="O619" s="225">
        <v>1</v>
      </c>
      <c r="P619" s="229">
        <v>500000</v>
      </c>
      <c r="Q619" s="263">
        <v>3000000</v>
      </c>
    </row>
    <row r="620" spans="1:17" s="272" customFormat="1" ht="76.5" x14ac:dyDescent="0.2">
      <c r="A620" s="43" t="s">
        <v>743</v>
      </c>
      <c r="B620" s="225" t="s">
        <v>901</v>
      </c>
      <c r="C620" s="54" t="s">
        <v>377</v>
      </c>
      <c r="D620" s="226" t="s">
        <v>428</v>
      </c>
      <c r="E620" s="227" t="s">
        <v>465</v>
      </c>
      <c r="F620" s="227" t="s">
        <v>1792</v>
      </c>
      <c r="G620" s="227" t="s">
        <v>1288</v>
      </c>
      <c r="H620" s="215" t="s">
        <v>467</v>
      </c>
      <c r="I620" s="215" t="s">
        <v>1111</v>
      </c>
      <c r="J620" s="215" t="s">
        <v>54</v>
      </c>
      <c r="K620" s="46" t="s">
        <v>1555</v>
      </c>
      <c r="L620" s="228">
        <v>53102710</v>
      </c>
      <c r="M620" s="45" t="s">
        <v>854</v>
      </c>
      <c r="N620" s="215" t="s">
        <v>903</v>
      </c>
      <c r="O620" s="225">
        <v>100</v>
      </c>
      <c r="P620" s="229">
        <v>1070000</v>
      </c>
      <c r="Q620" s="263">
        <v>1070000</v>
      </c>
    </row>
    <row r="621" spans="1:17" s="272" customFormat="1" ht="51" x14ac:dyDescent="0.2">
      <c r="A621" s="43" t="s">
        <v>726</v>
      </c>
      <c r="B621" s="225" t="s">
        <v>901</v>
      </c>
      <c r="C621" s="54" t="s">
        <v>377</v>
      </c>
      <c r="D621" s="226" t="s">
        <v>428</v>
      </c>
      <c r="E621" s="227" t="s">
        <v>465</v>
      </c>
      <c r="F621" s="227" t="s">
        <v>1792</v>
      </c>
      <c r="G621" s="227" t="s">
        <v>1288</v>
      </c>
      <c r="H621" s="215" t="s">
        <v>1851</v>
      </c>
      <c r="I621" s="215" t="s">
        <v>1111</v>
      </c>
      <c r="J621" s="215" t="s">
        <v>2051</v>
      </c>
      <c r="K621" s="46" t="s">
        <v>118</v>
      </c>
      <c r="L621" s="228">
        <v>80141607</v>
      </c>
      <c r="M621" s="45" t="s">
        <v>863</v>
      </c>
      <c r="N621" s="215" t="s">
        <v>903</v>
      </c>
      <c r="O621" s="225">
        <v>1</v>
      </c>
      <c r="P621" s="229">
        <v>4000000</v>
      </c>
      <c r="Q621" s="229">
        <v>4000000</v>
      </c>
    </row>
    <row r="622" spans="1:17" s="272" customFormat="1" ht="51" x14ac:dyDescent="0.2">
      <c r="A622" s="43" t="s">
        <v>729</v>
      </c>
      <c r="B622" s="225" t="s">
        <v>901</v>
      </c>
      <c r="C622" s="54" t="s">
        <v>377</v>
      </c>
      <c r="D622" s="226" t="s">
        <v>428</v>
      </c>
      <c r="E622" s="227" t="s">
        <v>465</v>
      </c>
      <c r="F622" s="227" t="s">
        <v>1792</v>
      </c>
      <c r="G622" s="227" t="s">
        <v>1288</v>
      </c>
      <c r="H622" s="215" t="s">
        <v>1853</v>
      </c>
      <c r="I622" s="215" t="s">
        <v>1111</v>
      </c>
      <c r="J622" s="215" t="s">
        <v>2051</v>
      </c>
      <c r="K622" s="46" t="s">
        <v>118</v>
      </c>
      <c r="L622" s="228">
        <v>80141607</v>
      </c>
      <c r="M622" s="45" t="s">
        <v>863</v>
      </c>
      <c r="N622" s="215" t="s">
        <v>903</v>
      </c>
      <c r="O622" s="225">
        <v>1</v>
      </c>
      <c r="P622" s="229">
        <v>4000000</v>
      </c>
      <c r="Q622" s="263">
        <v>4000000</v>
      </c>
    </row>
    <row r="623" spans="1:17" s="272" customFormat="1" ht="51" x14ac:dyDescent="0.2">
      <c r="A623" s="43" t="s">
        <v>727</v>
      </c>
      <c r="B623" s="225" t="s">
        <v>901</v>
      </c>
      <c r="C623" s="54" t="s">
        <v>377</v>
      </c>
      <c r="D623" s="226" t="s">
        <v>428</v>
      </c>
      <c r="E623" s="227" t="s">
        <v>465</v>
      </c>
      <c r="F623" s="227" t="s">
        <v>1792</v>
      </c>
      <c r="G623" s="227" t="s">
        <v>1288</v>
      </c>
      <c r="H623" s="215" t="s">
        <v>1850</v>
      </c>
      <c r="I623" s="215" t="s">
        <v>1111</v>
      </c>
      <c r="J623" s="215" t="s">
        <v>2051</v>
      </c>
      <c r="K623" s="46" t="s">
        <v>118</v>
      </c>
      <c r="L623" s="228">
        <v>80141607</v>
      </c>
      <c r="M623" s="45" t="s">
        <v>863</v>
      </c>
      <c r="N623" s="215" t="s">
        <v>903</v>
      </c>
      <c r="O623" s="225">
        <v>1</v>
      </c>
      <c r="P623" s="229">
        <v>4000000</v>
      </c>
      <c r="Q623" s="263">
        <v>4000000</v>
      </c>
    </row>
    <row r="624" spans="1:17" s="272" customFormat="1" ht="51" x14ac:dyDescent="0.2">
      <c r="A624" s="43" t="s">
        <v>731</v>
      </c>
      <c r="B624" s="225" t="s">
        <v>901</v>
      </c>
      <c r="C624" s="54" t="s">
        <v>377</v>
      </c>
      <c r="D624" s="226" t="s">
        <v>428</v>
      </c>
      <c r="E624" s="227" t="s">
        <v>465</v>
      </c>
      <c r="F624" s="227" t="s">
        <v>1792</v>
      </c>
      <c r="G624" s="227" t="s">
        <v>1288</v>
      </c>
      <c r="H624" s="215" t="s">
        <v>1855</v>
      </c>
      <c r="I624" s="215" t="s">
        <v>1111</v>
      </c>
      <c r="J624" s="215" t="s">
        <v>2051</v>
      </c>
      <c r="K624" s="46" t="s">
        <v>118</v>
      </c>
      <c r="L624" s="228">
        <v>80141607</v>
      </c>
      <c r="M624" s="45" t="s">
        <v>863</v>
      </c>
      <c r="N624" s="215" t="s">
        <v>1681</v>
      </c>
      <c r="O624" s="225">
        <v>1</v>
      </c>
      <c r="P624" s="229">
        <v>4000000</v>
      </c>
      <c r="Q624" s="229">
        <v>4000000</v>
      </c>
    </row>
    <row r="625" spans="1:17" s="272" customFormat="1" ht="25.5" x14ac:dyDescent="0.2">
      <c r="A625" s="43" t="s">
        <v>640</v>
      </c>
      <c r="B625" s="225" t="s">
        <v>901</v>
      </c>
      <c r="C625" s="54" t="s">
        <v>599</v>
      </c>
      <c r="D625" s="226" t="s">
        <v>600</v>
      </c>
      <c r="E625" s="227" t="s">
        <v>634</v>
      </c>
      <c r="F625" s="227" t="s">
        <v>1827</v>
      </c>
      <c r="G625" s="227" t="s">
        <v>1288</v>
      </c>
      <c r="H625" s="215" t="s">
        <v>781</v>
      </c>
      <c r="I625" s="215" t="s">
        <v>1111</v>
      </c>
      <c r="J625" s="215" t="s">
        <v>2153</v>
      </c>
      <c r="K625" s="46"/>
      <c r="L625" s="228">
        <v>80141605</v>
      </c>
      <c r="M625" s="45" t="s">
        <v>833</v>
      </c>
      <c r="N625" s="215" t="s">
        <v>903</v>
      </c>
      <c r="O625" s="225">
        <v>1</v>
      </c>
      <c r="P625" s="229">
        <v>4000000</v>
      </c>
      <c r="Q625" s="263">
        <v>4000000</v>
      </c>
    </row>
    <row r="626" spans="1:17" s="272" customFormat="1" ht="25.5" x14ac:dyDescent="0.2">
      <c r="A626" s="43" t="s">
        <v>640</v>
      </c>
      <c r="B626" s="272" t="s">
        <v>901</v>
      </c>
      <c r="C626" s="273" t="s">
        <v>599</v>
      </c>
      <c r="D626" s="274" t="s">
        <v>600</v>
      </c>
      <c r="E626" s="276" t="s">
        <v>624</v>
      </c>
      <c r="F626" s="276" t="s">
        <v>1825</v>
      </c>
      <c r="G626" s="227" t="s">
        <v>1288</v>
      </c>
      <c r="H626" s="277" t="s">
        <v>630</v>
      </c>
      <c r="I626" s="277" t="s">
        <v>1111</v>
      </c>
      <c r="J626" s="277" t="s">
        <v>2154</v>
      </c>
      <c r="K626" s="279"/>
      <c r="L626" s="280">
        <v>80141607</v>
      </c>
      <c r="M626" s="281" t="s">
        <v>863</v>
      </c>
      <c r="N626" s="277" t="s">
        <v>903</v>
      </c>
      <c r="O626" s="272">
        <v>1</v>
      </c>
      <c r="P626" s="282">
        <v>2000000</v>
      </c>
      <c r="Q626" s="283">
        <v>5000000</v>
      </c>
    </row>
    <row r="627" spans="1:17" s="272" customFormat="1" ht="63.75" x14ac:dyDescent="0.2">
      <c r="A627" s="43" t="s">
        <v>640</v>
      </c>
      <c r="B627" s="225" t="s">
        <v>901</v>
      </c>
      <c r="C627" s="54" t="s">
        <v>599</v>
      </c>
      <c r="D627" s="226" t="s">
        <v>600</v>
      </c>
      <c r="E627" s="227" t="s">
        <v>634</v>
      </c>
      <c r="F627" s="227" t="s">
        <v>1827</v>
      </c>
      <c r="G627" s="227" t="s">
        <v>1288</v>
      </c>
      <c r="H627" s="215" t="s">
        <v>781</v>
      </c>
      <c r="I627" s="215" t="s">
        <v>1111</v>
      </c>
      <c r="J627" s="215" t="s">
        <v>2047</v>
      </c>
      <c r="K627" s="46" t="s">
        <v>2046</v>
      </c>
      <c r="L627" s="228">
        <v>82101501</v>
      </c>
      <c r="M627" s="45" t="s">
        <v>879</v>
      </c>
      <c r="N627" s="215" t="s">
        <v>903</v>
      </c>
      <c r="O627" s="225">
        <v>1</v>
      </c>
      <c r="P627" s="229">
        <v>10000000</v>
      </c>
      <c r="Q627" s="263">
        <v>10000000</v>
      </c>
    </row>
    <row r="628" spans="1:17" s="272" customFormat="1" ht="38.25" x14ac:dyDescent="0.2">
      <c r="A628" s="43" t="s">
        <v>640</v>
      </c>
      <c r="B628" s="225" t="s">
        <v>901</v>
      </c>
      <c r="C628" s="54" t="s">
        <v>599</v>
      </c>
      <c r="D628" s="226" t="s">
        <v>600</v>
      </c>
      <c r="E628" s="227" t="s">
        <v>634</v>
      </c>
      <c r="F628" s="227" t="s">
        <v>1827</v>
      </c>
      <c r="G628" s="227" t="s">
        <v>1288</v>
      </c>
      <c r="H628" s="215" t="s">
        <v>781</v>
      </c>
      <c r="I628" s="215" t="s">
        <v>1111</v>
      </c>
      <c r="J628" s="215" t="s">
        <v>2061</v>
      </c>
      <c r="K628" s="46" t="s">
        <v>2062</v>
      </c>
      <c r="L628" s="228">
        <v>82101501</v>
      </c>
      <c r="M628" s="45" t="s">
        <v>823</v>
      </c>
      <c r="N628" s="215" t="s">
        <v>903</v>
      </c>
      <c r="O628" s="225">
        <v>1</v>
      </c>
      <c r="P628" s="229">
        <v>500000</v>
      </c>
      <c r="Q628" s="263">
        <v>500000</v>
      </c>
    </row>
    <row r="629" spans="1:17" s="272" customFormat="1" ht="25.5" x14ac:dyDescent="0.2">
      <c r="A629" s="43" t="s">
        <v>640</v>
      </c>
      <c r="B629" s="225" t="s">
        <v>901</v>
      </c>
      <c r="C629" s="54" t="s">
        <v>599</v>
      </c>
      <c r="D629" s="226" t="s">
        <v>600</v>
      </c>
      <c r="E629" s="227" t="s">
        <v>634</v>
      </c>
      <c r="F629" s="227" t="s">
        <v>1831</v>
      </c>
      <c r="G629" s="227" t="s">
        <v>1288</v>
      </c>
      <c r="H629" s="215" t="s">
        <v>1346</v>
      </c>
      <c r="I629" s="215" t="s">
        <v>1111</v>
      </c>
      <c r="J629" s="215" t="s">
        <v>119</v>
      </c>
      <c r="K629" s="46" t="s">
        <v>120</v>
      </c>
      <c r="L629" s="228">
        <v>82121505</v>
      </c>
      <c r="M629" s="45" t="s">
        <v>879</v>
      </c>
      <c r="N629" s="215" t="s">
        <v>903</v>
      </c>
      <c r="O629" s="225">
        <v>1</v>
      </c>
      <c r="P629" s="229">
        <v>1000000</v>
      </c>
      <c r="Q629" s="263">
        <v>1000000</v>
      </c>
    </row>
    <row r="630" spans="1:17" s="272" customFormat="1" ht="38.25" x14ac:dyDescent="0.2">
      <c r="A630" s="43" t="s">
        <v>893</v>
      </c>
      <c r="B630" s="225" t="s">
        <v>901</v>
      </c>
      <c r="C630" s="54" t="s">
        <v>493</v>
      </c>
      <c r="D630" s="226" t="s">
        <v>494</v>
      </c>
      <c r="E630" s="227" t="s">
        <v>533</v>
      </c>
      <c r="F630" s="227" t="s">
        <v>794</v>
      </c>
      <c r="G630" s="227" t="s">
        <v>1288</v>
      </c>
      <c r="H630" s="215" t="s">
        <v>1584</v>
      </c>
      <c r="I630" s="215" t="s">
        <v>1111</v>
      </c>
      <c r="J630" s="215" t="s">
        <v>127</v>
      </c>
      <c r="K630" s="46" t="s">
        <v>1613</v>
      </c>
      <c r="L630" s="228">
        <v>92121504</v>
      </c>
      <c r="M630" s="45" t="s">
        <v>808</v>
      </c>
      <c r="N630" s="215" t="s">
        <v>1680</v>
      </c>
      <c r="O630" s="225">
        <v>1</v>
      </c>
      <c r="P630" s="229">
        <v>15200000</v>
      </c>
      <c r="Q630" s="263">
        <v>15200000</v>
      </c>
    </row>
    <row r="631" spans="1:17" s="272" customFormat="1" ht="38.25" x14ac:dyDescent="0.2">
      <c r="A631" s="43" t="s">
        <v>893</v>
      </c>
      <c r="B631" s="225" t="s">
        <v>901</v>
      </c>
      <c r="C631" s="54" t="s">
        <v>493</v>
      </c>
      <c r="D631" s="226" t="s">
        <v>494</v>
      </c>
      <c r="E631" s="227" t="s">
        <v>533</v>
      </c>
      <c r="F631" s="227" t="s">
        <v>794</v>
      </c>
      <c r="G631" s="227" t="s">
        <v>1288</v>
      </c>
      <c r="H631" s="215" t="s">
        <v>1584</v>
      </c>
      <c r="I631" s="215" t="s">
        <v>1111</v>
      </c>
      <c r="J631" s="215" t="s">
        <v>23</v>
      </c>
      <c r="K631" s="46" t="s">
        <v>1614</v>
      </c>
      <c r="L631" s="228">
        <v>27113201</v>
      </c>
      <c r="M631" s="45" t="s">
        <v>830</v>
      </c>
      <c r="N631" s="215" t="s">
        <v>1681</v>
      </c>
      <c r="O631" s="225">
        <v>1</v>
      </c>
      <c r="P631" s="229">
        <v>600000</v>
      </c>
      <c r="Q631" s="263">
        <v>600000</v>
      </c>
    </row>
    <row r="632" spans="1:17" s="272" customFormat="1" ht="25.5" x14ac:dyDescent="0.2">
      <c r="A632" s="43" t="s">
        <v>893</v>
      </c>
      <c r="B632" s="225" t="s">
        <v>901</v>
      </c>
      <c r="C632" s="54" t="s">
        <v>493</v>
      </c>
      <c r="D632" s="226" t="s">
        <v>494</v>
      </c>
      <c r="E632" s="214" t="s">
        <v>520</v>
      </c>
      <c r="F632" s="227" t="s">
        <v>1809</v>
      </c>
      <c r="G632" s="227" t="s">
        <v>1288</v>
      </c>
      <c r="H632" s="255" t="s">
        <v>523</v>
      </c>
      <c r="I632" s="215" t="s">
        <v>1111</v>
      </c>
      <c r="J632" s="215" t="s">
        <v>116</v>
      </c>
      <c r="K632" s="46" t="s">
        <v>2023</v>
      </c>
      <c r="L632" s="228">
        <v>30201701</v>
      </c>
      <c r="M632" s="45" t="s">
        <v>847</v>
      </c>
      <c r="N632" s="215" t="s">
        <v>903</v>
      </c>
      <c r="O632" s="225">
        <v>1</v>
      </c>
      <c r="P632" s="229">
        <v>6000000</v>
      </c>
      <c r="Q632" s="263">
        <v>6000000</v>
      </c>
    </row>
    <row r="633" spans="1:17" s="272" customFormat="1" ht="25.5" x14ac:dyDescent="0.2">
      <c r="A633" s="43" t="s">
        <v>893</v>
      </c>
      <c r="B633" s="225" t="s">
        <v>901</v>
      </c>
      <c r="C633" s="54" t="s">
        <v>493</v>
      </c>
      <c r="D633" s="226" t="s">
        <v>494</v>
      </c>
      <c r="E633" s="227" t="s">
        <v>520</v>
      </c>
      <c r="F633" s="227" t="s">
        <v>1809</v>
      </c>
      <c r="G633" s="227" t="s">
        <v>1288</v>
      </c>
      <c r="H633" s="215" t="s">
        <v>523</v>
      </c>
      <c r="I633" s="215" t="s">
        <v>1111</v>
      </c>
      <c r="J633" s="215" t="s">
        <v>116</v>
      </c>
      <c r="K633" s="46" t="s">
        <v>1626</v>
      </c>
      <c r="L633" s="228">
        <v>30201701</v>
      </c>
      <c r="M633" s="45" t="s">
        <v>847</v>
      </c>
      <c r="N633" s="215" t="s">
        <v>903</v>
      </c>
      <c r="O633" s="225">
        <v>1</v>
      </c>
      <c r="P633" s="229">
        <v>16000000</v>
      </c>
      <c r="Q633" s="263">
        <v>16000000</v>
      </c>
    </row>
    <row r="634" spans="1:17" s="272" customFormat="1" ht="38.25" x14ac:dyDescent="0.2">
      <c r="A634" s="43" t="s">
        <v>893</v>
      </c>
      <c r="B634" s="225" t="s">
        <v>901</v>
      </c>
      <c r="C634" s="54" t="s">
        <v>493</v>
      </c>
      <c r="D634" s="226" t="s">
        <v>494</v>
      </c>
      <c r="E634" s="227" t="s">
        <v>520</v>
      </c>
      <c r="F634" s="227" t="s">
        <v>1809</v>
      </c>
      <c r="G634" s="227" t="s">
        <v>1288</v>
      </c>
      <c r="H634" s="215" t="s">
        <v>523</v>
      </c>
      <c r="I634" s="215" t="s">
        <v>1111</v>
      </c>
      <c r="J634" s="215" t="s">
        <v>116</v>
      </c>
      <c r="K634" s="46" t="s">
        <v>1627</v>
      </c>
      <c r="L634" s="228">
        <v>30201701</v>
      </c>
      <c r="M634" s="45" t="s">
        <v>847</v>
      </c>
      <c r="N634" s="215" t="s">
        <v>903</v>
      </c>
      <c r="O634" s="225">
        <v>1</v>
      </c>
      <c r="P634" s="229">
        <v>2000000</v>
      </c>
      <c r="Q634" s="263">
        <v>2000000</v>
      </c>
    </row>
    <row r="635" spans="1:17" s="272" customFormat="1" ht="63.75" x14ac:dyDescent="0.2">
      <c r="A635" s="43" t="s">
        <v>893</v>
      </c>
      <c r="B635" s="225" t="s">
        <v>901</v>
      </c>
      <c r="C635" s="54" t="s">
        <v>493</v>
      </c>
      <c r="D635" s="226" t="s">
        <v>494</v>
      </c>
      <c r="E635" s="227" t="s">
        <v>520</v>
      </c>
      <c r="F635" s="227" t="s">
        <v>1809</v>
      </c>
      <c r="G635" s="227" t="s">
        <v>1288</v>
      </c>
      <c r="H635" s="215" t="s">
        <v>523</v>
      </c>
      <c r="I635" s="215" t="s">
        <v>1111</v>
      </c>
      <c r="J635" s="215" t="s">
        <v>116</v>
      </c>
      <c r="K635" s="46" t="s">
        <v>1628</v>
      </c>
      <c r="L635" s="228">
        <v>30201701</v>
      </c>
      <c r="M635" s="45" t="s">
        <v>847</v>
      </c>
      <c r="N635" s="215" t="s">
        <v>903</v>
      </c>
      <c r="O635" s="225">
        <v>1</v>
      </c>
      <c r="P635" s="229">
        <v>2000000</v>
      </c>
      <c r="Q635" s="263">
        <v>2000000</v>
      </c>
    </row>
    <row r="636" spans="1:17" s="272" customFormat="1" ht="38.25" x14ac:dyDescent="0.2">
      <c r="A636" s="43" t="s">
        <v>893</v>
      </c>
      <c r="B636" s="225" t="s">
        <v>901</v>
      </c>
      <c r="C636" s="54" t="s">
        <v>493</v>
      </c>
      <c r="D636" s="226" t="s">
        <v>494</v>
      </c>
      <c r="E636" s="227" t="s">
        <v>520</v>
      </c>
      <c r="F636" s="227" t="s">
        <v>1809</v>
      </c>
      <c r="G636" s="227" t="s">
        <v>1288</v>
      </c>
      <c r="H636" s="215" t="s">
        <v>523</v>
      </c>
      <c r="I636" s="215" t="s">
        <v>1111</v>
      </c>
      <c r="J636" s="215" t="s">
        <v>116</v>
      </c>
      <c r="K636" s="46" t="s">
        <v>1629</v>
      </c>
      <c r="L636" s="228">
        <v>30201701</v>
      </c>
      <c r="M636" s="45" t="s">
        <v>847</v>
      </c>
      <c r="N636" s="215" t="s">
        <v>903</v>
      </c>
      <c r="O636" s="225">
        <v>1</v>
      </c>
      <c r="P636" s="229">
        <v>1000000</v>
      </c>
      <c r="Q636" s="263">
        <v>1000000</v>
      </c>
    </row>
    <row r="637" spans="1:17" s="272" customFormat="1" ht="25.5" x14ac:dyDescent="0.2">
      <c r="A637" s="43" t="s">
        <v>893</v>
      </c>
      <c r="B637" s="225" t="s">
        <v>901</v>
      </c>
      <c r="C637" s="54" t="s">
        <v>493</v>
      </c>
      <c r="D637" s="226" t="s">
        <v>494</v>
      </c>
      <c r="E637" s="227" t="s">
        <v>520</v>
      </c>
      <c r="F637" s="227" t="s">
        <v>1809</v>
      </c>
      <c r="G637" s="227" t="s">
        <v>1288</v>
      </c>
      <c r="H637" s="215" t="s">
        <v>523</v>
      </c>
      <c r="I637" s="215" t="s">
        <v>1111</v>
      </c>
      <c r="J637" s="215" t="s">
        <v>116</v>
      </c>
      <c r="K637" s="46" t="s">
        <v>1630</v>
      </c>
      <c r="L637" s="228">
        <v>30201701</v>
      </c>
      <c r="M637" s="45" t="s">
        <v>847</v>
      </c>
      <c r="N637" s="215" t="s">
        <v>903</v>
      </c>
      <c r="O637" s="225">
        <v>1</v>
      </c>
      <c r="P637" s="229">
        <v>4000000</v>
      </c>
      <c r="Q637" s="263">
        <v>4000000</v>
      </c>
    </row>
    <row r="638" spans="1:17" s="272" customFormat="1" ht="25.5" x14ac:dyDescent="0.2">
      <c r="A638" s="43" t="s">
        <v>893</v>
      </c>
      <c r="B638" s="225" t="s">
        <v>901</v>
      </c>
      <c r="C638" s="54" t="s">
        <v>493</v>
      </c>
      <c r="D638" s="226" t="s">
        <v>494</v>
      </c>
      <c r="E638" s="227" t="s">
        <v>520</v>
      </c>
      <c r="F638" s="227" t="s">
        <v>1809</v>
      </c>
      <c r="G638" s="227" t="s">
        <v>1288</v>
      </c>
      <c r="H638" s="215" t="s">
        <v>523</v>
      </c>
      <c r="I638" s="215" t="s">
        <v>1111</v>
      </c>
      <c r="J638" s="215" t="s">
        <v>116</v>
      </c>
      <c r="K638" s="46" t="s">
        <v>2024</v>
      </c>
      <c r="L638" s="228">
        <v>30201701</v>
      </c>
      <c r="M638" s="45" t="s">
        <v>847</v>
      </c>
      <c r="N638" s="215" t="s">
        <v>903</v>
      </c>
      <c r="O638" s="225">
        <v>1</v>
      </c>
      <c r="P638" s="229">
        <v>15600000</v>
      </c>
      <c r="Q638" s="263">
        <v>15600000</v>
      </c>
    </row>
    <row r="639" spans="1:17" s="272" customFormat="1" ht="38.25" x14ac:dyDescent="0.2">
      <c r="A639" s="43" t="s">
        <v>893</v>
      </c>
      <c r="B639" s="225" t="s">
        <v>901</v>
      </c>
      <c r="C639" s="54" t="s">
        <v>493</v>
      </c>
      <c r="D639" s="226" t="s">
        <v>494</v>
      </c>
      <c r="E639" s="227" t="s">
        <v>520</v>
      </c>
      <c r="F639" s="227" t="s">
        <v>1809</v>
      </c>
      <c r="G639" s="227" t="s">
        <v>1288</v>
      </c>
      <c r="H639" s="215" t="s">
        <v>523</v>
      </c>
      <c r="I639" s="215" t="s">
        <v>1111</v>
      </c>
      <c r="J639" s="215" t="s">
        <v>116</v>
      </c>
      <c r="K639" s="46" t="s">
        <v>2025</v>
      </c>
      <c r="L639" s="228">
        <v>30201701</v>
      </c>
      <c r="M639" s="45" t="s">
        <v>847</v>
      </c>
      <c r="N639" s="215" t="s">
        <v>903</v>
      </c>
      <c r="O639" s="225">
        <v>1</v>
      </c>
      <c r="P639" s="229">
        <v>7200000</v>
      </c>
      <c r="Q639" s="263">
        <v>7200000</v>
      </c>
    </row>
    <row r="640" spans="1:17" s="272" customFormat="1" ht="38.25" x14ac:dyDescent="0.2">
      <c r="A640" s="43" t="s">
        <v>893</v>
      </c>
      <c r="B640" s="225" t="s">
        <v>901</v>
      </c>
      <c r="C640" s="54" t="s">
        <v>493</v>
      </c>
      <c r="D640" s="226" t="s">
        <v>494</v>
      </c>
      <c r="E640" s="227" t="s">
        <v>520</v>
      </c>
      <c r="F640" s="227" t="s">
        <v>1809</v>
      </c>
      <c r="G640" s="227" t="s">
        <v>1288</v>
      </c>
      <c r="H640" s="215" t="s">
        <v>523</v>
      </c>
      <c r="I640" s="215" t="s">
        <v>1111</v>
      </c>
      <c r="J640" s="215" t="s">
        <v>116</v>
      </c>
      <c r="K640" s="46" t="s">
        <v>1631</v>
      </c>
      <c r="L640" s="228">
        <v>30201701</v>
      </c>
      <c r="M640" s="45" t="s">
        <v>847</v>
      </c>
      <c r="N640" s="215" t="s">
        <v>903</v>
      </c>
      <c r="O640" s="225">
        <v>1</v>
      </c>
      <c r="P640" s="229">
        <v>3600000</v>
      </c>
      <c r="Q640" s="263">
        <v>3600000</v>
      </c>
    </row>
    <row r="641" spans="1:17" s="272" customFormat="1" ht="51" x14ac:dyDescent="0.2">
      <c r="A641" s="43" t="s">
        <v>893</v>
      </c>
      <c r="B641" s="225" t="s">
        <v>901</v>
      </c>
      <c r="C641" s="54" t="s">
        <v>493</v>
      </c>
      <c r="D641" s="226" t="s">
        <v>494</v>
      </c>
      <c r="E641" s="227" t="s">
        <v>520</v>
      </c>
      <c r="F641" s="227" t="s">
        <v>1809</v>
      </c>
      <c r="G641" s="227" t="s">
        <v>1288</v>
      </c>
      <c r="H641" s="215" t="s">
        <v>523</v>
      </c>
      <c r="I641" s="215" t="s">
        <v>1111</v>
      </c>
      <c r="J641" s="215" t="s">
        <v>116</v>
      </c>
      <c r="K641" s="46" t="s">
        <v>2026</v>
      </c>
      <c r="L641" s="228">
        <v>30201701</v>
      </c>
      <c r="M641" s="45" t="s">
        <v>846</v>
      </c>
      <c r="N641" s="215" t="s">
        <v>903</v>
      </c>
      <c r="O641" s="225">
        <v>1</v>
      </c>
      <c r="P641" s="229">
        <v>1000000</v>
      </c>
      <c r="Q641" s="263">
        <v>1000000</v>
      </c>
    </row>
    <row r="642" spans="1:17" s="272" customFormat="1" ht="51" x14ac:dyDescent="0.2">
      <c r="A642" s="43" t="s">
        <v>893</v>
      </c>
      <c r="B642" s="225" t="s">
        <v>901</v>
      </c>
      <c r="C642" s="54" t="s">
        <v>493</v>
      </c>
      <c r="D642" s="226" t="s">
        <v>494</v>
      </c>
      <c r="E642" s="227" t="s">
        <v>520</v>
      </c>
      <c r="F642" s="227" t="s">
        <v>1809</v>
      </c>
      <c r="G642" s="227" t="s">
        <v>1288</v>
      </c>
      <c r="H642" s="215" t="s">
        <v>523</v>
      </c>
      <c r="I642" s="215" t="s">
        <v>1111</v>
      </c>
      <c r="J642" s="215" t="s">
        <v>116</v>
      </c>
      <c r="K642" s="46" t="s">
        <v>2027</v>
      </c>
      <c r="L642" s="228">
        <v>30201701</v>
      </c>
      <c r="M642" s="45" t="s">
        <v>847</v>
      </c>
      <c r="N642" s="215" t="s">
        <v>903</v>
      </c>
      <c r="O642" s="225">
        <v>1</v>
      </c>
      <c r="P642" s="229">
        <v>4000000</v>
      </c>
      <c r="Q642" s="263">
        <v>4000000</v>
      </c>
    </row>
    <row r="643" spans="1:17" s="272" customFormat="1" ht="51" x14ac:dyDescent="0.2">
      <c r="A643" s="43" t="s">
        <v>893</v>
      </c>
      <c r="B643" s="225" t="s">
        <v>901</v>
      </c>
      <c r="C643" s="54" t="s">
        <v>493</v>
      </c>
      <c r="D643" s="226" t="s">
        <v>494</v>
      </c>
      <c r="E643" s="227" t="s">
        <v>520</v>
      </c>
      <c r="F643" s="227" t="s">
        <v>1809</v>
      </c>
      <c r="G643" s="227" t="s">
        <v>1288</v>
      </c>
      <c r="H643" s="215" t="s">
        <v>523</v>
      </c>
      <c r="I643" s="215" t="s">
        <v>1111</v>
      </c>
      <c r="J643" s="215" t="s">
        <v>115</v>
      </c>
      <c r="K643" s="46" t="s">
        <v>1633</v>
      </c>
      <c r="L643" s="228">
        <v>80111617</v>
      </c>
      <c r="M643" s="45" t="s">
        <v>833</v>
      </c>
      <c r="N643" s="215" t="s">
        <v>903</v>
      </c>
      <c r="O643" s="225">
        <v>1</v>
      </c>
      <c r="P643" s="229">
        <v>200000</v>
      </c>
      <c r="Q643" s="263">
        <v>200000</v>
      </c>
    </row>
    <row r="644" spans="1:17" s="272" customFormat="1" ht="38.25" x14ac:dyDescent="0.2">
      <c r="A644" s="43" t="s">
        <v>893</v>
      </c>
      <c r="B644" s="225" t="s">
        <v>901</v>
      </c>
      <c r="C644" s="54" t="s">
        <v>493</v>
      </c>
      <c r="D644" s="226" t="s">
        <v>494</v>
      </c>
      <c r="E644" s="227" t="s">
        <v>520</v>
      </c>
      <c r="F644" s="227" t="s">
        <v>1809</v>
      </c>
      <c r="G644" s="227" t="s">
        <v>1288</v>
      </c>
      <c r="H644" s="215" t="s">
        <v>523</v>
      </c>
      <c r="I644" s="215" t="s">
        <v>1111</v>
      </c>
      <c r="J644" s="215" t="s">
        <v>116</v>
      </c>
      <c r="K644" s="46" t="s">
        <v>1634</v>
      </c>
      <c r="L644" s="228">
        <v>30201701</v>
      </c>
      <c r="M644" s="45" t="s">
        <v>847</v>
      </c>
      <c r="N644" s="215" t="s">
        <v>903</v>
      </c>
      <c r="O644" s="225">
        <v>1</v>
      </c>
      <c r="P644" s="229">
        <v>1200000</v>
      </c>
      <c r="Q644" s="263">
        <v>1200000</v>
      </c>
    </row>
    <row r="645" spans="1:17" s="272" customFormat="1" ht="38.25" x14ac:dyDescent="0.2">
      <c r="A645" s="43" t="s">
        <v>893</v>
      </c>
      <c r="B645" s="225" t="s">
        <v>901</v>
      </c>
      <c r="C645" s="54" t="s">
        <v>493</v>
      </c>
      <c r="D645" s="226" t="s">
        <v>494</v>
      </c>
      <c r="E645" s="227" t="s">
        <v>520</v>
      </c>
      <c r="F645" s="227" t="s">
        <v>1809</v>
      </c>
      <c r="G645" s="227" t="s">
        <v>1288</v>
      </c>
      <c r="H645" s="215" t="s">
        <v>522</v>
      </c>
      <c r="I645" s="215" t="s">
        <v>1111</v>
      </c>
      <c r="J645" s="215" t="s">
        <v>115</v>
      </c>
      <c r="K645" s="46" t="s">
        <v>1632</v>
      </c>
      <c r="L645" s="228">
        <v>80111617</v>
      </c>
      <c r="M645" s="45" t="s">
        <v>833</v>
      </c>
      <c r="N645" s="215" t="s">
        <v>903</v>
      </c>
      <c r="O645" s="225">
        <v>1</v>
      </c>
      <c r="P645" s="229">
        <v>600000</v>
      </c>
      <c r="Q645" s="263">
        <v>600000</v>
      </c>
    </row>
    <row r="646" spans="1:17" s="272" customFormat="1" ht="38.25" x14ac:dyDescent="0.2">
      <c r="A646" s="43" t="s">
        <v>893</v>
      </c>
      <c r="B646" s="225" t="s">
        <v>901</v>
      </c>
      <c r="C646" s="54" t="s">
        <v>493</v>
      </c>
      <c r="D646" s="226" t="s">
        <v>494</v>
      </c>
      <c r="E646" s="227" t="s">
        <v>520</v>
      </c>
      <c r="F646" s="227" t="s">
        <v>1809</v>
      </c>
      <c r="G646" s="227" t="s">
        <v>1288</v>
      </c>
      <c r="H646" s="215" t="s">
        <v>522</v>
      </c>
      <c r="I646" s="215" t="s">
        <v>1111</v>
      </c>
      <c r="J646" s="215" t="s">
        <v>115</v>
      </c>
      <c r="K646" s="46" t="s">
        <v>2028</v>
      </c>
      <c r="L646" s="228">
        <v>80111617</v>
      </c>
      <c r="M646" s="45" t="s">
        <v>833</v>
      </c>
      <c r="N646" s="215" t="s">
        <v>903</v>
      </c>
      <c r="O646" s="225">
        <v>1</v>
      </c>
      <c r="P646" s="229">
        <v>200000</v>
      </c>
      <c r="Q646" s="263">
        <v>200000</v>
      </c>
    </row>
    <row r="647" spans="1:17" s="272" customFormat="1" ht="38.25" x14ac:dyDescent="0.2">
      <c r="A647" s="43" t="s">
        <v>896</v>
      </c>
      <c r="B647" s="225" t="s">
        <v>901</v>
      </c>
      <c r="C647" s="54" t="s">
        <v>493</v>
      </c>
      <c r="D647" s="226" t="s">
        <v>494</v>
      </c>
      <c r="E647" s="227" t="s">
        <v>714</v>
      </c>
      <c r="F647" s="227" t="s">
        <v>1817</v>
      </c>
      <c r="G647" s="227" t="s">
        <v>1288</v>
      </c>
      <c r="H647" s="215" t="s">
        <v>718</v>
      </c>
      <c r="I647" s="215" t="s">
        <v>1111</v>
      </c>
      <c r="J647" s="215" t="s">
        <v>56</v>
      </c>
      <c r="K647" s="46"/>
      <c r="L647" s="228">
        <v>55101509</v>
      </c>
      <c r="M647" s="45" t="s">
        <v>862</v>
      </c>
      <c r="N647" s="215" t="s">
        <v>903</v>
      </c>
      <c r="O647" s="225">
        <v>28</v>
      </c>
      <c r="P647" s="229">
        <v>2500</v>
      </c>
      <c r="Q647" s="263">
        <v>70000</v>
      </c>
    </row>
    <row r="648" spans="1:17" s="272" customFormat="1" ht="38.25" x14ac:dyDescent="0.2">
      <c r="A648" s="43" t="s">
        <v>896</v>
      </c>
      <c r="B648" s="225" t="s">
        <v>901</v>
      </c>
      <c r="C648" s="54" t="s">
        <v>493</v>
      </c>
      <c r="D648" s="226" t="s">
        <v>494</v>
      </c>
      <c r="E648" s="227" t="s">
        <v>714</v>
      </c>
      <c r="F648" s="227" t="s">
        <v>1817</v>
      </c>
      <c r="G648" s="227" t="s">
        <v>1288</v>
      </c>
      <c r="H648" s="215" t="s">
        <v>717</v>
      </c>
      <c r="I648" s="215" t="s">
        <v>1111</v>
      </c>
      <c r="J648" s="215" t="s">
        <v>128</v>
      </c>
      <c r="K648" s="46"/>
      <c r="L648" s="228">
        <v>94131603</v>
      </c>
      <c r="M648" s="45" t="s">
        <v>874</v>
      </c>
      <c r="N648" s="215" t="s">
        <v>903</v>
      </c>
      <c r="O648" s="225">
        <v>100</v>
      </c>
      <c r="P648" s="229">
        <v>2000</v>
      </c>
      <c r="Q648" s="263">
        <v>200000</v>
      </c>
    </row>
    <row r="649" spans="1:17" s="272" customFormat="1" ht="38.25" x14ac:dyDescent="0.2">
      <c r="A649" s="43" t="s">
        <v>896</v>
      </c>
      <c r="B649" s="225" t="s">
        <v>901</v>
      </c>
      <c r="C649" s="54" t="s">
        <v>493</v>
      </c>
      <c r="D649" s="226" t="s">
        <v>494</v>
      </c>
      <c r="E649" s="227" t="s">
        <v>714</v>
      </c>
      <c r="F649" s="227" t="s">
        <v>1817</v>
      </c>
      <c r="G649" s="227" t="s">
        <v>1288</v>
      </c>
      <c r="H649" s="215" t="s">
        <v>2034</v>
      </c>
      <c r="I649" s="215"/>
      <c r="J649" s="215" t="s">
        <v>2034</v>
      </c>
      <c r="K649" s="46"/>
      <c r="L649" s="228"/>
      <c r="M649" s="45" t="s">
        <v>2033</v>
      </c>
      <c r="N649" s="215" t="s">
        <v>903</v>
      </c>
      <c r="O649" s="225">
        <v>1</v>
      </c>
      <c r="P649" s="229">
        <v>1000000</v>
      </c>
      <c r="Q649" s="263">
        <v>1000000</v>
      </c>
    </row>
    <row r="650" spans="1:17" s="272" customFormat="1" ht="38.25" x14ac:dyDescent="0.2">
      <c r="A650" s="43" t="s">
        <v>895</v>
      </c>
      <c r="B650" s="225" t="s">
        <v>901</v>
      </c>
      <c r="C650" s="54" t="s">
        <v>564</v>
      </c>
      <c r="D650" s="226" t="s">
        <v>565</v>
      </c>
      <c r="E650" s="227" t="s">
        <v>586</v>
      </c>
      <c r="F650" s="227" t="s">
        <v>586</v>
      </c>
      <c r="G650" s="227" t="s">
        <v>1288</v>
      </c>
      <c r="H650" s="215" t="s">
        <v>1495</v>
      </c>
      <c r="I650" s="215" t="s">
        <v>1111</v>
      </c>
      <c r="J650" s="215" t="s">
        <v>31</v>
      </c>
      <c r="K650" s="46" t="s">
        <v>1953</v>
      </c>
      <c r="L650" s="228">
        <v>43222501</v>
      </c>
      <c r="M650" s="45" t="s">
        <v>844</v>
      </c>
      <c r="N650" s="215" t="s">
        <v>903</v>
      </c>
      <c r="O650" s="225">
        <v>2</v>
      </c>
      <c r="P650" s="229">
        <v>807186</v>
      </c>
      <c r="Q650" s="263">
        <v>1614372</v>
      </c>
    </row>
    <row r="651" spans="1:17" customFormat="1" x14ac:dyDescent="0.2">
      <c r="A651" s="257"/>
      <c r="B651" s="225"/>
      <c r="C651" s="284"/>
      <c r="D651" s="226"/>
      <c r="E651" s="227"/>
      <c r="F651" s="227"/>
      <c r="G651" s="227"/>
      <c r="H651" s="215"/>
      <c r="I651" s="215"/>
      <c r="J651" s="215"/>
      <c r="K651" s="225"/>
      <c r="L651" s="228"/>
      <c r="M651" s="228"/>
      <c r="N651" s="215"/>
      <c r="O651" s="225"/>
      <c r="P651" s="229"/>
      <c r="Q651" s="285">
        <f>SUBTOTAL(109,Tabla2[Monto total (RD$)])</f>
        <v>2707281872.0033302</v>
      </c>
    </row>
  </sheetData>
  <phoneticPr fontId="17" type="noConversion"/>
  <dataValidations count="5">
    <dataValidation type="list" allowBlank="1" showInputMessage="1" showErrorMessage="1" sqref="I232:I239 I266:I423 I156:I218 I28:I141" xr:uid="{00000000-0002-0000-0400-000000000000}">
      <formula1>"PACC, Convenio, Nómina/ Carga Académica, Viáticos"</formula1>
    </dataValidation>
    <dataValidation type="list" allowBlank="1" showInputMessage="1" showErrorMessage="1" sqref="E247:E498 E28:E69 E501:E650 E72:E135" xr:uid="{00000000-0002-0000-0400-000002000000}">
      <formula1>INDIRECT(B28)</formula1>
    </dataValidation>
    <dataValidation type="decimal" allowBlank="1" showInputMessage="1" showErrorMessage="1" sqref="O391:O423 O236:O268 O299:O304 P233:P235 P136:P147 O280 P149:P220 P391:P398 P402:P404 P408:P422 O28:O232" xr:uid="{00000000-0002-0000-0400-000003000000}">
      <formula1>0</formula1>
      <formula2>1000000</formula2>
    </dataValidation>
    <dataValidation type="list" allowBlank="1" showInputMessage="1" showErrorMessage="1" sqref="O233:O235 N232:N239 A305:A323 A266:A298 A390 A424:A650 A221:A264 A325:A387 A28:A47 A49:A219 N28:N135" xr:uid="{00000000-0002-0000-0400-000006000000}">
      <formula1>#REF!</formula1>
    </dataValidation>
    <dataValidation type="list" allowBlank="1" showInputMessage="1" showErrorMessage="1" sqref="B5:B650" xr:uid="{00000000-0002-0000-0400-000001000000}">
      <formula1>Ejes</formula1>
    </dataValidation>
  </dataValidations>
  <printOptions horizontalCentered="1"/>
  <pageMargins left="0.59055118110236227" right="0.55118110236220474" top="0.78740157480314965" bottom="0.59055118110236227" header="0" footer="0"/>
  <pageSetup paperSize="9" scale="63" orientation="landscape" r:id="rId1"/>
  <headerFooter>
    <oddFooter>&amp;C&amp;P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POA Eje 1</vt:lpstr>
      <vt:lpstr>POA Eje 2</vt:lpstr>
      <vt:lpstr>POA Eje 3</vt:lpstr>
      <vt:lpstr>Costeo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Mabel Valdez</cp:lastModifiedBy>
  <dcterms:created xsi:type="dcterms:W3CDTF">2022-01-06T19:51:52Z</dcterms:created>
  <dcterms:modified xsi:type="dcterms:W3CDTF">2023-02-17T18:23:27Z</dcterms:modified>
</cp:coreProperties>
</file>